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705"/>
  <workbookPr showInkAnnotation="0" autoCompressPictures="0"/>
  <bookViews>
    <workbookView xWindow="2200" yWindow="0" windowWidth="25600" windowHeight="14940" tabRatio="500" activeTab="1"/>
  </bookViews>
  <sheets>
    <sheet name="Title Page" sheetId="9" r:id="rId1"/>
    <sheet name="WWT_Scores" sheetId="4" r:id="rId2"/>
    <sheet name="Citations" sheetId="7" r:id="rId3"/>
    <sheet name="FAO_Aquastat" sheetId="6" r:id="rId4"/>
    <sheet name="WWCD" sheetId="3" r:id="rId5"/>
    <sheet name="OECD_CityGovernance" sheetId="5" r:id="rId6"/>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C25" i="7" l="1"/>
  <c r="C24" i="7"/>
  <c r="I33" i="6"/>
  <c r="I24" i="6"/>
  <c r="I14" i="6"/>
  <c r="I3" i="6"/>
  <c r="I11" i="6"/>
  <c r="I16" i="6"/>
  <c r="I13" i="6"/>
  <c r="I20" i="6"/>
  <c r="I6" i="6"/>
  <c r="I26" i="6"/>
  <c r="I35" i="6"/>
  <c r="I34" i="6"/>
  <c r="I32" i="6"/>
  <c r="I31" i="6"/>
  <c r="I30" i="6"/>
  <c r="I29" i="6"/>
  <c r="I28" i="6"/>
  <c r="I27" i="6"/>
  <c r="I25" i="6"/>
  <c r="I23" i="6"/>
  <c r="I22" i="6"/>
  <c r="I21" i="6"/>
  <c r="I19" i="6"/>
  <c r="I18" i="6"/>
  <c r="I17" i="6"/>
  <c r="I15" i="6"/>
  <c r="I12" i="6"/>
  <c r="I10" i="6"/>
  <c r="I9" i="6"/>
  <c r="I8" i="6"/>
  <c r="I7" i="6"/>
  <c r="I5" i="6"/>
  <c r="I4" i="6"/>
  <c r="I2" i="6"/>
  <c r="G12" i="5"/>
  <c r="G6" i="5"/>
  <c r="G24" i="5"/>
  <c r="G29" i="5"/>
  <c r="G26" i="5"/>
  <c r="G25" i="5"/>
  <c r="G2" i="5"/>
  <c r="G23" i="3"/>
  <c r="G10" i="3"/>
  <c r="G9" i="3"/>
  <c r="G6" i="3"/>
  <c r="G21" i="3"/>
  <c r="G20" i="3"/>
  <c r="G2" i="3"/>
</calcChain>
</file>

<file path=xl/sharedStrings.xml><?xml version="1.0" encoding="utf-8"?>
<sst xmlns="http://schemas.openxmlformats.org/spreadsheetml/2006/main" count="683" uniqueCount="205">
  <si>
    <t>City</t>
  </si>
  <si>
    <t>Country</t>
  </si>
  <si>
    <t>Score</t>
  </si>
  <si>
    <t>Amsterdam</t>
  </si>
  <si>
    <t>Netherlands</t>
  </si>
  <si>
    <t>OECD_CityGovernance</t>
  </si>
  <si>
    <t>Bangalore</t>
  </si>
  <si>
    <t>India</t>
  </si>
  <si>
    <t>Thailand</t>
  </si>
  <si>
    <t>Beijing</t>
  </si>
  <si>
    <t>China</t>
  </si>
  <si>
    <t>Berlin</t>
  </si>
  <si>
    <t>Germany</t>
  </si>
  <si>
    <t>Morocco</t>
  </si>
  <si>
    <t>Ho Chi Minh City</t>
  </si>
  <si>
    <t>Vietnam</t>
  </si>
  <si>
    <t>Jakarta</t>
  </si>
  <si>
    <t>Indonesia</t>
  </si>
  <si>
    <t>Johannesburg</t>
  </si>
  <si>
    <t>South Africa</t>
  </si>
  <si>
    <t>London</t>
  </si>
  <si>
    <t>United Kingdom</t>
  </si>
  <si>
    <t>Los Angeles</t>
  </si>
  <si>
    <t>United States</t>
  </si>
  <si>
    <t>Manila</t>
  </si>
  <si>
    <t>Philippines</t>
  </si>
  <si>
    <t>ND</t>
  </si>
  <si>
    <t>Mexico</t>
  </si>
  <si>
    <t>City data: produced/ treated municipal wastewater</t>
  </si>
  <si>
    <t>New York</t>
  </si>
  <si>
    <t>Paris</t>
  </si>
  <si>
    <t>France</t>
  </si>
  <si>
    <t>São Paulo</t>
  </si>
  <si>
    <t>Brazil</t>
  </si>
  <si>
    <t>Seoul</t>
  </si>
  <si>
    <t>South Korea</t>
  </si>
  <si>
    <t>Singapore</t>
  </si>
  <si>
    <t>Tokyo</t>
  </si>
  <si>
    <t>Japan</t>
  </si>
  <si>
    <t>Vancouver</t>
  </si>
  <si>
    <t>Canada</t>
  </si>
  <si>
    <t>Montreal</t>
  </si>
  <si>
    <t>Barcelona</t>
  </si>
  <si>
    <t>Spain</t>
  </si>
  <si>
    <t>Lima</t>
  </si>
  <si>
    <t>Peru</t>
  </si>
  <si>
    <t xml:space="preserve">Chicago </t>
  </si>
  <si>
    <t xml:space="preserve">United States </t>
  </si>
  <si>
    <t>Detroit</t>
  </si>
  <si>
    <t xml:space="preserve">Boston </t>
  </si>
  <si>
    <t>Atlanta</t>
  </si>
  <si>
    <t>Copenhagen</t>
  </si>
  <si>
    <t>Denmark</t>
  </si>
  <si>
    <t>Melbourne</t>
  </si>
  <si>
    <t>Australia</t>
  </si>
  <si>
    <t>Tel Aviv</t>
  </si>
  <si>
    <t>Israel</t>
  </si>
  <si>
    <t>Buenos Aires</t>
  </si>
  <si>
    <t>Argentina</t>
  </si>
  <si>
    <t>Chicago</t>
  </si>
  <si>
    <t>Percent of city's water receiving primary treatment</t>
  </si>
  <si>
    <t>Year</t>
  </si>
  <si>
    <t>Percentage of city population served by wastewater collection (core) (%)</t>
  </si>
  <si>
    <t>Total Score (wastewater collection * primary treatment)</t>
  </si>
  <si>
    <t xml:space="preserve">World Council on City Data. WWCD ISO 37120. Retrieved November 2018 from: https://www.dataforcities.org/. </t>
  </si>
  <si>
    <t>Citation</t>
  </si>
  <si>
    <t xml:space="preserve">Organisation for Economic Cooperating and Development (OECD). (2014). Water Governance in Cities - City Profiles. Retrieved March 2018 from: http://www.oecd.org/cfe/regional-policy/water-governance-in-cities-city-profiles.htm. </t>
  </si>
  <si>
    <t xml:space="preserve">Country </t>
  </si>
  <si>
    <t>Access to sanitation (%)</t>
  </si>
  <si>
    <t>Share of wastewater treated (%)</t>
  </si>
  <si>
    <t>United Kingdon</t>
  </si>
  <si>
    <t>Phillipinnes</t>
  </si>
  <si>
    <t xml:space="preserve">France </t>
  </si>
  <si>
    <t>Notes</t>
  </si>
  <si>
    <t xml:space="preserve">Wastewater treated: percentage of wastewater produced by the city that is treated to at least a basic/primary level. A primary treatment level is physcal and/or chemical process involving settlement of suspended solids, or other processes in which the BOD5 of the incoming wastewater is reduced by at least 20% before discharge and the total suspended solids are reduced by at least 50% (OECD, 2015). (OECD Survey on Water Governance for Future Cities, 2014). </t>
  </si>
  <si>
    <t xml:space="preserve">Access to sanitation services: "direct connections to sewerage, or access to improved on-site sources such as septic tanks and latrines."  (OECD Survey on Water Governance for Future Cities, 2014).  </t>
  </si>
  <si>
    <t>http://www.oecd.org/cfe/regional-policy/water-governance-in-cities-questionnaire.pdf</t>
  </si>
  <si>
    <t>Source: Organisation for Economic Cooperating and Development (OECD). (2014). Water Governance in Cities - City Profiles. Retrieved March 2018 from: http://www.oecd.org/cfe/regional-policy/water-governance-in-cities-city-profiles.htm.</t>
  </si>
  <si>
    <t>Total Score (access to sanitation * share of wastewater treated)</t>
  </si>
  <si>
    <t xml:space="preserve">Source: World Council on City Data. WWCD ISO 37120. Retrieved November 2018 from: https://www.dataforcities.org/. </t>
  </si>
  <si>
    <t>Bangkok</t>
  </si>
  <si>
    <t>Casablanca</t>
  </si>
  <si>
    <t xml:space="preserve">Mexico City </t>
  </si>
  <si>
    <t>Delhi</t>
  </si>
  <si>
    <t xml:space="preserve">Bangkok </t>
  </si>
  <si>
    <t>2016, 2015</t>
  </si>
  <si>
    <t>2017, 2018</t>
  </si>
  <si>
    <t>Produced municipal wastewater (10^9 m3/year)</t>
  </si>
  <si>
    <t>Collected municipal wastewater (10^9 m3/year)</t>
  </si>
  <si>
    <t>Treated municipal wastewater (10^9 m3/year)</t>
  </si>
  <si>
    <t>US</t>
  </si>
  <si>
    <t xml:space="preserve">Australia </t>
  </si>
  <si>
    <t>Source: AQUASTAT (accessed December 2017)</t>
  </si>
  <si>
    <t>Produced municipal wastewater: Annual volume of domestic, commercial and industrial effluents, and storm water runoff, generated within urban areas (units: km3/year or 10^9m3/year)</t>
  </si>
  <si>
    <t>Collected municipal wastewater: Municipal wastewater collected by municipal wastewater sewers or other formal collection systems. This category considers the following collection systems:
Independent:Wastewater collected by individual private systems in place to evacuate and collect domestic and other wastewater in case where an urban collection system is not available. This includes the collection of wastewater by pit latrines and septic tanks. This also includes the transport of wastewater to treatment plants by means of trucks.
Collective:Wastewater collected from dwellings, commercial or industrial facilities by planned municipal sewer systems. (units: km3/year or 10^9m3/year)</t>
  </si>
  <si>
    <t xml:space="preserve">Treated municipal wastewater: Treated wastewater (primary, secondary and tertiary) annually produced by municipal wastewater treatment facilities in the country.
Primary treatment:municipal wastewater effectively treated by a physical and/or chemical process involving settlement of suspended solids, or other process in which the BOD5 of the incoming wastewater is reduced by at least 20% and the total suspended solids of the incoming wastewater are reduced by at least 50% before discharge. Treatment processes can include: sedimentation tank, septic tank, skimming, chemical enhanced primary treatment.
Secondary treatment:municipal wastewater effectively treated by a process generally involving biological treatment with a secondary settlement or other process, resulting in a BOD removal of at least 70% and a COD removal of at least 75% before discharge. Treatment processes can include: aerated lagoon, activated sludge, up-flow anaerobic sludge blanket, trickling filters, rotating biological contactors, oxidation ditch, settling basin digester. For the purpose of this database natural biological treatment processes are also considered under secondary treatment as the constituents of the effluents from this type of treatment is similar to the conventional secondary treatment. Natural biological treatment refers to the process other than conventional wastewater treatment (primary, secondary, tertiary). This treatment makes use of natural bio-chemical processes to treat wastewater and can include: waste stabilization pond, constructed wetlands, overland treatment, nutrient film techniques, soil aquifer treatment, high-rate algal pond, floating aquatic macrophyte systems.
Tertiary treatment:municipal wastewater effectively treated by a process in addition to secondary treatment of nitrogen and/or phosphorous and/or any other specific pollutant affecting the quality or a specific use of water: microbiological pollution, colour, etc. This treatment is meant to remove at least 95% for BOD and 85% for COD and/or a nitrogen removal of at least 70% and/or a phosphorus removal of at least 80% and/or a microbiological removal. Treatment process can include: membrane filtration (micro-; nano-; ultra- and reverse osmosis), infiltration / percolation, activated carbon, disinfection (chlorination, ozone, UV). Units: km3/year or 10^9m3/year. </t>
  </si>
  <si>
    <t xml:space="preserve">For additional definitions, visit: http://www.fao.org/nr/water/aquastat/wastewater/index.stm. </t>
  </si>
  <si>
    <t xml:space="preserve">FAO. 2017. AQUASTAT Main Database, Food and Agriculture Organization of the United Nations (FAO). </t>
  </si>
  <si>
    <t>National urban average</t>
  </si>
  <si>
    <t>2012, 2011</t>
  </si>
  <si>
    <t xml:space="preserve">Year(s) </t>
  </si>
  <si>
    <t>Mexico City</t>
  </si>
  <si>
    <t xml:space="preserve">Total Score (Treated/produced municipal wastewater) </t>
  </si>
  <si>
    <t>Calculation method</t>
  </si>
  <si>
    <t>Treated/generated municipal wastewater</t>
  </si>
  <si>
    <t>Percentage of city population served by wastewater collection * Percent of city's water receiving primary treatment</t>
  </si>
  <si>
    <t>Percentage of popultation with access to sanitation * percent wastewater treated</t>
  </si>
  <si>
    <t>Data Type</t>
  </si>
  <si>
    <t>Value</t>
  </si>
  <si>
    <t>Units</t>
  </si>
  <si>
    <t>Source</t>
  </si>
  <si>
    <t>Zhang, C., Peng, C., &amp; Li, J. (2015). Past and future trends of wastewater treatment in Beijing. Pol. J. Environ. Stud, 24(2), 917-921. Accessed: http://www.pjoes.com/pdf/24.2/Pol.J.Environ.Stud.Vol.24.No.2.917-921.pdf (referencing  Beijing Municipal Environmental Protection Bureau. Beijing Environmental Statement 2012, Beijing, 2013.)</t>
  </si>
  <si>
    <t>Sewerage coverage</t>
  </si>
  <si>
    <t>Wastewater treatment</t>
  </si>
  <si>
    <t>Percent (expressed here out of 1)</t>
  </si>
  <si>
    <r>
      <rPr>
        <sz val="12"/>
        <color theme="1"/>
        <rFont val="Calibri"/>
        <family val="2"/>
        <scheme val="minor"/>
      </rPr>
      <t>Pinent Masons Yearbook 2012-2013. Retrieved March 2018 from: http://www.globalwaterintel.com/pinsent-masons-yearbook/2012-2013/part-ii/27/</t>
    </r>
    <r>
      <rPr>
        <b/>
        <sz val="12"/>
        <color theme="1"/>
        <rFont val="Calibri"/>
        <family val="2"/>
        <scheme val="minor"/>
      </rPr>
      <t xml:space="preserve">. </t>
    </r>
  </si>
  <si>
    <t>Treated municipal water</t>
  </si>
  <si>
    <t xml:space="preserve">Johannesburg Water. (2016). Integrated Annual Report 2015/2016. Pp. 59. Retreived from: https://www.johannesburgwater.co.za/wp-content/uploads/2016/03/Annual-Report-2016_17.pdf. </t>
  </si>
  <si>
    <t>Compliance of the effluent produced at
wastewater treatment works with legislation</t>
  </si>
  <si>
    <t>Used to chceck and verify other data source for sewerage cover levels in Johannesburg, but not included in calculations</t>
  </si>
  <si>
    <t>Wastewater primary treatment only (%)</t>
  </si>
  <si>
    <t>"The almost 8.9 million people who inhabit it (8,851,080) generate a flow of 22,510.98 liters per second of wastewater, which is equivalent to 22.51 m 3 / s, and of these only 3.34 m 3/ s is subjected to treatment processes; that is, 100% of wastewater collected in the city, only 15% can treat SACMEX in its 26 treatment plants."</t>
  </si>
  <si>
    <t xml:space="preserve">Cuidad de Mexico. Cuidar el agua es cosa de todas. Volume of wastewater in the CDMX: Sewerage water. Retreived March 2018 from: http://www.cuidarelagua.cdmx.gob.mx/volumen.html. </t>
  </si>
  <si>
    <t>ND [accessed 2018]</t>
  </si>
  <si>
    <t xml:space="preserve">Japan International Cooperation Agency (JICA). (2012). The Project for Capacity Development of Wastewater Sector Through Reviewing the Wastewater Management Plan in DKI Jakarta in the Republic of Indonesia. Chapter 2: Current Situation and Improvement Targets, Section 2.1 Current Situation of Sewerage and Sanitation in DKI Jakarta (p. NMP -2). Retrieved from: http://open_jicareport.jica.go.jp/pdf/12078622_01.pdf. </t>
  </si>
  <si>
    <t>"just 3% of the city's sewage is treated" (p.142)</t>
  </si>
  <si>
    <t>Pinent Masons Yearbook 2012-2013. Retrieved from:  http://www.globalwaterintel.com/pinsent-masons-yearbook/2012-2013/part-ii/27/.</t>
  </si>
  <si>
    <t>Japan International Cooperation Agency (JICA). (2012). The Project for Capacity Development of Wastewater Sector Through Reviewing the Wastewater Management Plan in DKI Jakarta in the Republic of Indonesia. Chapter 2: Current Situation and Improvement Targets, Section 2.1 Current Situation of Sewerage and Sanitation in DKI Jakarta (p. NMP -2). Retrieved from: http://open_jicareport.jica.go.jp/pdf/12078622_01.pdf; Pinent Masons Yearbook 2012-2013. Retrieved from:  http://www.globalwaterintel.com/pinsent-masons-yearbook/2012-2013/part-ii/27/.</t>
  </si>
  <si>
    <t>2002, 2014</t>
  </si>
  <si>
    <t>MLD</t>
  </si>
  <si>
    <r>
      <rPr>
        <b/>
        <sz val="12"/>
        <color theme="1"/>
        <rFont val="Songti SC Black"/>
        <family val="2"/>
      </rPr>
      <t>中国城镇排水与污水处理</t>
    </r>
    <r>
      <rPr>
        <b/>
        <sz val="12"/>
        <color theme="1"/>
        <rFont val="Calibri Bold"/>
        <family val="2"/>
      </rPr>
      <t xml:space="preserve">
</t>
    </r>
    <r>
      <rPr>
        <b/>
        <sz val="12"/>
        <color theme="1"/>
        <rFont val="Songti SC Black"/>
        <family val="2"/>
      </rPr>
      <t>状况公报</t>
    </r>
    <r>
      <rPr>
        <b/>
        <sz val="12"/>
        <color theme="1"/>
        <rFont val="Calibri Bold"/>
        <family val="2"/>
      </rPr>
      <t xml:space="preserve">, </t>
    </r>
    <r>
      <rPr>
        <sz val="12"/>
        <color theme="1"/>
        <rFont val="Calibri"/>
        <family val="2"/>
        <scheme val="minor"/>
      </rPr>
      <t>2006-2010</t>
    </r>
  </si>
  <si>
    <t xml:space="preserve">Centre for Science and Environment.(2012). Excreta Matters: State of India's environment. 71 Cities: A Survey (Delhi). (p. 79). </t>
  </si>
  <si>
    <t xml:space="preserve">Not included in calculations but noted here for reference. </t>
  </si>
  <si>
    <t xml:space="preserve">Centre for Science and Environment.(2012). Excreta Matters. Volume 2: State of India's environment, 71 Cities: A Survey (Delhi). (p. 79). </t>
  </si>
  <si>
    <t>Percentage of wastewater produced by the city that is treated to at least a basic or primary level</t>
  </si>
  <si>
    <t>*Note: The definition of wastewater treated - as "percentage of wastewater produced by the city that is treated to at least a basic or primary level" is used as the final score (since the definition accounts for the difference between wastewater produced and wastewater treated, multiplying this by access to sanitation would artificially lower cities' scores.</t>
  </si>
  <si>
    <t>Sewerage coverage * Treated/collected municipal wastewater</t>
  </si>
  <si>
    <t xml:space="preserve">Collected municipal wastewater </t>
  </si>
  <si>
    <t>(10^9 m3/year)</t>
  </si>
  <si>
    <t>Treated municipal wastewater</t>
  </si>
  <si>
    <t xml:space="preserve">Table 3: Residential Sewage Disposal, by Province/Territory and Municipal Population. Percent of the population that is served by sewers for municipal populations of over 500,000 </t>
  </si>
  <si>
    <t xml:space="preserve">Environment and Climate Change Canada. (2011). 2011 Municipal Water Use Report – Municipal Water Use 2009 Statistics. Retreived from: https://ec.gc.ca/doc/publications/eau-water/com1454/survey8-eng.htm. </t>
  </si>
  <si>
    <t>City, National urban average</t>
  </si>
  <si>
    <t xml:space="preserve">Tokyo Metropolitan Government. Bureau of Sewerage. Statistics of Sewerage in Tokyo: Total Population and Sewerage Coverage Ratio. Retrieved March 2018 from: http://www.gesui.metro.tokyo.jp/english/aboutus/ourprofile/07/index.html. </t>
  </si>
  <si>
    <t xml:space="preserve">Tokyo Metropolitan Government. Bureau of Sewerage. Statistics of Sewerage in Tokyo: Total Population and Sewerage Coverage Ratio. Retrieved March 2018 from: http://www.gesui.metro.tokyo.jp/english/aboutus/ourprofile/07/index.html; FAO. 2017. AQUASTAT Main Database, Food and Agriculture Organization of the United Nations (FAO). </t>
  </si>
  <si>
    <t>2011, 2015</t>
  </si>
  <si>
    <t>Wastewater treated/wastewater generated</t>
  </si>
  <si>
    <t>Sewage treatment rate</t>
  </si>
  <si>
    <t>Beijing Municipal Bureau of Statistics NBS Survey Office in Neijing. Beijing Statistical Yearbook 2017. (p. 19) http://tjj.beijing.gov.cn/nj/main/2017-tjnj/zk/indexeh.htm</t>
  </si>
  <si>
    <t>Wastewater treatment rate</t>
  </si>
  <si>
    <t>"According to the Beijing Environment Statement of 2012, the wastewater treatment rate in Beijing was 83% (p. 917)." Used to check and verify other data source for wastewater treatment levels in Beijing, but not included in calculations</t>
  </si>
  <si>
    <t xml:space="preserve">Table 1: 2010 provinces (autonomous regions and municipalities) urban sewage treatment rates (p. 7). Used to check and verify other data source for wastewater treatment levels in Beijing, but not included in calculations </t>
  </si>
  <si>
    <t>Gleick, P.H. The World's Water 2008 - 2009. Chapter 5: China and Water. Retrieved from: https://worldwater.org/wp-content/uploads/2013/07/ch05.pdf.</t>
  </si>
  <si>
    <t>Not included in calculations but noted here for reference. National urban access to improved sewerage: 74%; National urban access to household sewerage: 56% (p. 97)</t>
  </si>
  <si>
    <t xml:space="preserve">Wastewater treatment </t>
  </si>
  <si>
    <t>Not included in calculations but noted here for reference.  Service development and city size: wastewater treatment (%) for populations &gt; 2million (p. 98)</t>
  </si>
  <si>
    <t xml:space="preserve">Safely managed sanitation </t>
  </si>
  <si>
    <t>WHO, UNICEF. (2015). Joint Monitoring Programme for Water Supply and Sanitation.  Progress on sanitation and drinking water - 2015 update and MDG assessment. Retrieved from: https://washdata.org/data</t>
  </si>
  <si>
    <t>Sewage treatment rate (treated/generated municipal wastewater)</t>
  </si>
  <si>
    <t>Beijing Municipal Bureau of Statistics NBS Survey Office in Neijing. Beijing Statistical Yearbook 2017. Retrieved from: http://tjj.beijing.gov.cn/nj/main/2017-tjnj/zk/indexeh.htm</t>
  </si>
  <si>
    <t>Page 19; Table 5-20 Sewage Disposal and Environmental Sanitation (1978 - 2016).  "The sewage treatment rate refers to the proportion of treated domestic sewage and industrial wastewater to the total discharge of sewage. Sewage treatment rate = sewage treatment volume/total sewage discharge × 100%" (https://baike.baidu.com/item/%E6%B1%A1%E6%B0%B4%E5%A4%84%E7%90%86%E7%8E%87)</t>
  </si>
  <si>
    <t xml:space="preserve">Sewerage coverage * Treated/collected municipal wastewater </t>
  </si>
  <si>
    <t xml:space="preserve">Ingraham, C. (23 April 2014). Living Without Indoor Plumbing. The Washington Post. Retrieved from: http://www.washingtonpost.com/wp-srv/special/national/county-plumbing-facilities/index.html. </t>
  </si>
  <si>
    <t>2008-2012</t>
  </si>
  <si>
    <t xml:space="preserve">Ingraham, C. (23 April 2014). Living Without Indoor Plumbing. The Washington Post. Retrieved from: http://www.washingtonpost.com/wp-srv/special/national/county-plumbing-facilities/index.html; FAO. 2017. AQUASTAT Main Database, Food and Agriculture Organization of the United Nations (FAO). </t>
  </si>
  <si>
    <t>County, National urban average</t>
  </si>
  <si>
    <t>2008- 2012, 2008, 2012</t>
  </si>
  <si>
    <t>0.574 % of occupied housing units in Cook County lack indoor plumbing.</t>
  </si>
  <si>
    <t>0.624 % of occupied housing units in Fulton County, Georgia lack indoor plumbing.</t>
  </si>
  <si>
    <t>0.792% of occupied housing unites in Wayne County, Michigan lack indoor plumbing.</t>
  </si>
  <si>
    <t>Urban household sewerage: 81% improved sewerage; 72% with household sewerage; 20% with 2nd degree sewage treatment (p.176 )</t>
  </si>
  <si>
    <t xml:space="preserve">Pinent Masons Yearbook 2012-2013. Retrieved from:  http://www.globalwaterintel.com/pinsent-masons-yearbook/2012-2013/part-ii/27/; FAO. 2017. AQUASTAT Main Database, Food and Agriculture Organization of the United Nations (FAO). </t>
  </si>
  <si>
    <t>Reporting Scale(s)</t>
  </si>
  <si>
    <t>Total public sewerage (% of resident population connected to urban wastewater collecing system)</t>
  </si>
  <si>
    <t xml:space="preserve">Organisation for Economic Cooperation and Development (OECD). Environment Database - Total public sewerage (% of resident population connected to urban wastewater collecing system). Retrieved from: https://stats.oecd.org/. </t>
  </si>
  <si>
    <t xml:space="preserve">Organisation for Economic Cooperation and Development (OECD). Environment Database - Total public sewerage (% of resident population connected to urban wastewater collecing system). Retrieved from: https://stats.oecd.org/; FAO. 2017. AQUASTAT Main Database, Food and Agriculture Organization of the United Nations (FAO). </t>
  </si>
  <si>
    <t>2007, 2016</t>
  </si>
  <si>
    <t xml:space="preserve">"In 2004, 88.8 percent of China’s urban population reportedly had access to clean drinking water and 70 percent had access to adequate sanitation, but availability of both is significantly lower in rural areas and the data are self-reported (Ministry of Foreign Affairs, 2005)" (p.85). Used to check and verify other data source for wastewater treatment levels in Beijing, but not included in calculations. </t>
  </si>
  <si>
    <t xml:space="preserve">Safely managed sanitation in urban areas. Used to check and verify other data source for wastewater treatment levels in Beijing, but not included in calculations. </t>
  </si>
  <si>
    <t>Environment and Climate Change Canada. (2011). 2011 Municipal Water Use Report – Municipal Water Use 2009 Statistics. Retreived from: https://ec.gc.ca/doc/publications/eau-water/com1454/survey8-eng.htm; FAO. 2017. AQUASTAT Main Database, Food and Agriculture Organization of the United Nations (FAO).</t>
  </si>
  <si>
    <t xml:space="preserve">The datasets and sources used to compile the wastewater treament indicator are listed below, and their original data can be found in the accompanying tabs </t>
  </si>
  <si>
    <t>Data Hierarchy</t>
  </si>
  <si>
    <t>Dataset(s)</t>
  </si>
  <si>
    <t>Reporting Scale</t>
  </si>
  <si>
    <t>World Council on City Data</t>
  </si>
  <si>
    <t>WWCD</t>
  </si>
  <si>
    <t>See Citations tab</t>
  </si>
  <si>
    <t>FAO_Aquastat</t>
  </si>
  <si>
    <t xml:space="preserve">For more information this and other UESI indicators, the metadata is available for download at: https://datadriven.yale.edu/urban/. </t>
  </si>
  <si>
    <t>UESI Wastewater Data Appendix</t>
  </si>
  <si>
    <t>Data Source</t>
  </si>
  <si>
    <t xml:space="preserve"> </t>
  </si>
  <si>
    <t>City; National urban average (reporting scale varies by city)</t>
  </si>
  <si>
    <t>City; utility</t>
  </si>
  <si>
    <t>County</t>
  </si>
  <si>
    <t>Percent of housing units lacking complete plumbing facilities. 2008-2012 American Community Survey 5-Year Estimates. (Accessed via: Ingraham, C. (23 April 2014). Living Without Indoor Plumbing. The Washington Post. Retrieved from: http://www.washingtonpost.com/wp-srv/special/national/county-plumbing-facilities/index.html)</t>
  </si>
  <si>
    <t>The International Benchmarking Network for Water and Sanitation Utilities (IBNET)</t>
  </si>
  <si>
    <t>Pinent Masons Yearbook 2012-2013</t>
  </si>
  <si>
    <t xml:space="preserve">AQUASTAT Main Database, Food and Agriculture Organization of the United Nations (FAO). </t>
  </si>
  <si>
    <t>Organisation for Economic Cooperation and Development (OECD) Environment Database</t>
  </si>
  <si>
    <t>City-reported data or city-specific data sources</t>
  </si>
  <si>
    <t xml:space="preserve">Organisation for Economic Cooperating and Development (OECD) Water Governance in Cities </t>
  </si>
  <si>
    <t>The International Benchmarking Network for Water and Sanitation Utilities (IB-NET). Johannesburg Water (Pty) Ltd. Retrieved November 2018 from: https://database.ib-net.org/utilities_results?uid=172&amp;years=2016,2015,2014,2013,2012&amp;type=report&amp;ent=utility&amp;mult=true&amp;report=1&amp;table=true&amp;chart=false&amp;chartType=column&amp;lang=en&amp;exch=1</t>
  </si>
  <si>
    <t>The International Benchmarking Network for Water and Sanitation Utilities (IB-NET). All Indicators Utility Report: Cia de Saneamento Básico do Estado de SP. Retrieved from: https://database.ib-net.org/utilities_results?uid=12157&amp;years=2016,2015,2014,2013,2012&amp;type=report&amp;ent=utility&amp;mult=true&amp;report=2&amp;table=true&amp;chart=false&amp;chartType=column&amp;lang=en&amp;exch=1.</t>
  </si>
  <si>
    <t xml:space="preserve">World Council on City Data. WWCD ISO 37120. Retrieved November 2018 from: https://www.dataforcities.org/; Johannesburg Water. (2016). Integrated Annual Report 2015/2016. P. 59. Retreived from: https://www.johannesburgwater.co.za/wp-content/uploads/2016/03/Annual-Report-2016_17.pdf.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</si>
</sst>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00"/>
    <numFmt numFmtId="166" formatCode="0.0000"/>
  </numFmts>
  <fonts count="15" x14ac:knownFonts="1">
    <font>
      <sz val="12"/>
      <color theme="1"/>
      <name val="Calibri"/>
      <family val="2"/>
      <scheme val="minor"/>
    </font>
    <font>
      <b/>
      <sz val="12"/>
      <color theme="1"/>
      <name val="Calibri"/>
      <family val="2"/>
      <scheme val="minor"/>
    </font>
    <font>
      <b/>
      <sz val="11"/>
      <color theme="1"/>
      <name val="Calibri"/>
      <family val="2"/>
      <scheme val="minor"/>
    </font>
    <font>
      <sz val="12"/>
      <color rgb="FF000000"/>
      <name val="Calibri"/>
      <family val="2"/>
      <scheme val="minor"/>
    </font>
    <font>
      <sz val="11"/>
      <color rgb="FF000000"/>
      <name val="Arial"/>
    </font>
    <font>
      <u/>
      <sz val="12"/>
      <color theme="10"/>
      <name val="Calibri"/>
      <family val="2"/>
      <scheme val="minor"/>
    </font>
    <font>
      <u/>
      <sz val="12"/>
      <color theme="11"/>
      <name val="Calibri"/>
      <family val="2"/>
      <scheme val="minor"/>
    </font>
    <font>
      <b/>
      <sz val="12"/>
      <color rgb="FF000000"/>
      <name val="Calibri"/>
      <family val="2"/>
      <scheme val="minor"/>
    </font>
    <font>
      <sz val="12"/>
      <name val="Calibri"/>
      <scheme val="minor"/>
    </font>
    <font>
      <sz val="11"/>
      <color rgb="FF484848"/>
      <name val="Verdana"/>
    </font>
    <font>
      <sz val="12"/>
      <color rgb="FF484848"/>
      <name val="Calibri"/>
      <scheme val="minor"/>
    </font>
    <font>
      <b/>
      <sz val="12"/>
      <color theme="1"/>
      <name val="Calibri Bold"/>
      <family val="2"/>
    </font>
    <font>
      <b/>
      <sz val="12"/>
      <color theme="1"/>
      <name val="Songti SC Black"/>
      <family val="2"/>
    </font>
    <font>
      <b/>
      <sz val="12"/>
      <color theme="1"/>
      <name val="Calibri"/>
      <family val="2"/>
    </font>
    <font>
      <sz val="11"/>
      <color theme="1"/>
      <name val="Calibri"/>
      <scheme val="minor"/>
    </font>
  </fonts>
  <fills count="6">
    <fill>
      <patternFill patternType="none"/>
    </fill>
    <fill>
      <patternFill patternType="gray125"/>
    </fill>
    <fill>
      <patternFill patternType="solid">
        <fgColor theme="6" tint="0.79998168889431442"/>
        <bgColor indexed="64"/>
      </patternFill>
    </fill>
    <fill>
      <patternFill patternType="solid">
        <fgColor theme="6" tint="0.79998168889431442"/>
        <bgColor rgb="FF000000"/>
      </patternFill>
    </fill>
    <fill>
      <patternFill patternType="solid">
        <fgColor theme="2" tint="-9.9978637043366805E-2"/>
        <bgColor indexed="64"/>
      </patternFill>
    </fill>
    <fill>
      <patternFill patternType="solid">
        <fgColor theme="0" tint="-0.14999847407452621"/>
        <bgColor indexed="64"/>
      </patternFill>
    </fill>
  </fills>
  <borders count="1">
    <border>
      <left/>
      <right/>
      <top/>
      <bottom/>
      <diagonal/>
    </border>
  </borders>
  <cellStyleXfs count="560">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14"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56">
    <xf numFmtId="0" fontId="0" fillId="0" borderId="0" xfId="0"/>
    <xf numFmtId="0" fontId="2" fillId="0" borderId="0" xfId="0" applyFont="1" applyFill="1" applyAlignment="1">
      <alignment vertical="top"/>
    </xf>
    <xf numFmtId="0" fontId="2" fillId="0" borderId="0" xfId="0" applyFont="1" applyAlignment="1">
      <alignment vertical="top"/>
    </xf>
    <xf numFmtId="0" fontId="1" fillId="0" borderId="0" xfId="0" applyFont="1" applyAlignment="1">
      <alignment vertical="top" wrapText="1"/>
    </xf>
    <xf numFmtId="0" fontId="1" fillId="0" borderId="0" xfId="0" applyFont="1" applyAlignment="1">
      <alignment horizontal="left" vertical="top" wrapText="1"/>
    </xf>
    <xf numFmtId="0" fontId="0" fillId="0" borderId="0" xfId="0" applyFill="1" applyAlignment="1">
      <alignment wrapText="1"/>
    </xf>
    <xf numFmtId="0" fontId="0" fillId="0" borderId="0" xfId="0" applyAlignment="1"/>
    <xf numFmtId="0" fontId="3" fillId="0" borderId="0" xfId="0" applyFont="1"/>
    <xf numFmtId="2" fontId="0" fillId="0" borderId="0" xfId="0" applyNumberFormat="1"/>
    <xf numFmtId="0" fontId="0" fillId="0" borderId="0" xfId="0" applyFill="1"/>
    <xf numFmtId="0" fontId="3" fillId="0" borderId="0" xfId="0" applyFont="1" applyFill="1" applyAlignment="1">
      <alignment wrapText="1"/>
    </xf>
    <xf numFmtId="0" fontId="1" fillId="0" borderId="0" xfId="0" applyFont="1"/>
    <xf numFmtId="0" fontId="0" fillId="0" borderId="0" xfId="0" applyAlignment="1">
      <alignment wrapText="1"/>
    </xf>
    <xf numFmtId="1" fontId="0" fillId="0" borderId="0" xfId="0" applyNumberFormat="1"/>
    <xf numFmtId="0" fontId="1" fillId="0" borderId="0" xfId="0" applyFont="1" applyAlignment="1">
      <alignment wrapText="1"/>
    </xf>
    <xf numFmtId="0" fontId="0" fillId="2" borderId="0" xfId="0" applyFill="1" applyAlignment="1">
      <alignment wrapText="1"/>
    </xf>
    <xf numFmtId="0" fontId="3" fillId="2" borderId="0" xfId="0" applyFont="1" applyFill="1" applyAlignment="1">
      <alignment wrapText="1"/>
    </xf>
    <xf numFmtId="0" fontId="0" fillId="2" borderId="0" xfId="0" applyFill="1"/>
    <xf numFmtId="0" fontId="4" fillId="2" borderId="0" xfId="0" applyFont="1" applyFill="1"/>
    <xf numFmtId="0" fontId="3" fillId="3" borderId="0" xfId="0" applyFont="1" applyFill="1"/>
    <xf numFmtId="164" fontId="0" fillId="0" borderId="0" xfId="0" applyNumberFormat="1"/>
    <xf numFmtId="2" fontId="0" fillId="2" borderId="0" xfId="0" applyNumberFormat="1" applyFill="1"/>
    <xf numFmtId="0" fontId="7" fillId="0" borderId="0" xfId="0" applyFont="1" applyAlignment="1">
      <alignment vertical="top" wrapText="1"/>
    </xf>
    <xf numFmtId="0" fontId="3" fillId="0" borderId="0" xfId="0" applyFont="1" applyAlignment="1">
      <alignment wrapText="1"/>
    </xf>
    <xf numFmtId="2" fontId="0" fillId="0" borderId="0" xfId="0" applyNumberFormat="1" applyFill="1"/>
    <xf numFmtId="0" fontId="4" fillId="0" borderId="0" xfId="0" applyFont="1" applyFill="1"/>
    <xf numFmtId="2" fontId="3" fillId="0" borderId="0" xfId="0" applyNumberFormat="1" applyFont="1" applyFill="1"/>
    <xf numFmtId="0" fontId="8" fillId="0" borderId="0" xfId="0" applyFont="1"/>
    <xf numFmtId="0" fontId="0" fillId="0" borderId="0" xfId="0" applyFont="1"/>
    <xf numFmtId="0" fontId="0" fillId="2" borderId="0" xfId="0" applyFill="1" applyAlignment="1">
      <alignment horizontal="left"/>
    </xf>
    <xf numFmtId="0" fontId="0" fillId="0" borderId="0" xfId="0" applyAlignment="1">
      <alignment horizontal="left"/>
    </xf>
    <xf numFmtId="0" fontId="3" fillId="3" borderId="0" xfId="0" applyFont="1" applyFill="1" applyAlignment="1">
      <alignment horizontal="left"/>
    </xf>
    <xf numFmtId="0" fontId="1" fillId="0" borderId="0" xfId="0" applyFont="1" applyAlignment="1">
      <alignment horizontal="right" vertical="top" wrapText="1"/>
    </xf>
    <xf numFmtId="0" fontId="1" fillId="0" borderId="0" xfId="0" applyFont="1" applyAlignment="1">
      <alignment vertical="top"/>
    </xf>
    <xf numFmtId="0" fontId="0" fillId="0" borderId="0" xfId="0" applyAlignment="1">
      <alignment horizontal="right"/>
    </xf>
    <xf numFmtId="0" fontId="10" fillId="0" borderId="0" xfId="0" applyFont="1"/>
    <xf numFmtId="0" fontId="0" fillId="0" borderId="0" xfId="0" applyFill="1" applyAlignment="1"/>
    <xf numFmtId="0" fontId="0" fillId="0" borderId="0" xfId="0" applyFill="1" applyAlignment="1">
      <alignment horizontal="right"/>
    </xf>
    <xf numFmtId="0" fontId="9" fillId="0" borderId="0" xfId="0" applyFont="1" applyFill="1" applyAlignment="1">
      <alignment horizontal="right"/>
    </xf>
    <xf numFmtId="0" fontId="9" fillId="0" borderId="0" xfId="0" applyFont="1" applyFill="1"/>
    <xf numFmtId="0" fontId="8" fillId="0" borderId="0" xfId="0" applyFont="1" applyFill="1"/>
    <xf numFmtId="9" fontId="0" fillId="0" borderId="0" xfId="0" applyNumberFormat="1" applyFill="1" applyAlignment="1">
      <alignment horizontal="right"/>
    </xf>
    <xf numFmtId="9" fontId="0" fillId="0" borderId="0" xfId="0" applyNumberFormat="1" applyAlignment="1">
      <alignment horizontal="right"/>
    </xf>
    <xf numFmtId="0" fontId="13" fillId="0" borderId="0" xfId="0" applyFont="1" applyAlignment="1">
      <alignment wrapText="1"/>
    </xf>
    <xf numFmtId="0" fontId="0" fillId="4" borderId="0" xfId="0" applyFill="1" applyAlignment="1">
      <alignment wrapText="1"/>
    </xf>
    <xf numFmtId="0" fontId="0" fillId="4" borderId="0" xfId="0" applyFill="1"/>
    <xf numFmtId="0" fontId="0" fillId="4" borderId="0" xfId="0" applyFill="1" applyAlignment="1">
      <alignment horizontal="left"/>
    </xf>
    <xf numFmtId="2" fontId="0" fillId="2" borderId="0" xfId="0" applyNumberFormat="1" applyFill="1" applyAlignment="1"/>
    <xf numFmtId="166" fontId="0" fillId="0" borderId="0" xfId="0" applyNumberFormat="1"/>
    <xf numFmtId="165" fontId="0" fillId="0" borderId="0" xfId="0" applyNumberFormat="1"/>
    <xf numFmtId="0" fontId="0" fillId="0" borderId="0" xfId="0" applyFont="1" applyFill="1"/>
    <xf numFmtId="0" fontId="0" fillId="0" borderId="0" xfId="0" applyFill="1" applyAlignment="1">
      <alignment horizontal="left"/>
    </xf>
    <xf numFmtId="0" fontId="8" fillId="0" borderId="0" xfId="539" applyFont="1" applyFill="1" applyBorder="1" applyAlignment="1"/>
    <xf numFmtId="0" fontId="3" fillId="0" borderId="0" xfId="0" applyFont="1" applyAlignment="1">
      <alignment horizontal="left"/>
    </xf>
    <xf numFmtId="0" fontId="1" fillId="5" borderId="0" xfId="0" applyFont="1" applyFill="1"/>
    <xf numFmtId="2" fontId="3" fillId="2" borderId="0" xfId="0" applyNumberFormat="1" applyFont="1" applyFill="1"/>
  </cellXfs>
  <cellStyles count="56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Normal" xfId="0" builtinId="0"/>
    <cellStyle name="Normal 2 2" xfId="539"/>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0"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B7" sqref="B7"/>
    </sheetView>
  </sheetViews>
  <sheetFormatPr baseColWidth="10" defaultRowHeight="15" x14ac:dyDescent="0"/>
  <cols>
    <col min="1" max="1" width="53.33203125" customWidth="1"/>
    <col min="2" max="3" width="20.1640625" customWidth="1"/>
    <col min="4" max="4" width="15.1640625" customWidth="1"/>
  </cols>
  <sheetData>
    <row r="1" spans="1:5">
      <c r="A1" s="11" t="s">
        <v>189</v>
      </c>
    </row>
    <row r="2" spans="1:5">
      <c r="A2" t="s">
        <v>188</v>
      </c>
    </row>
    <row r="4" spans="1:5">
      <c r="A4" s="52" t="s">
        <v>180</v>
      </c>
      <c r="B4" s="52"/>
      <c r="C4" s="52"/>
    </row>
    <row r="6" spans="1:5">
      <c r="A6" s="54" t="s">
        <v>190</v>
      </c>
      <c r="B6" s="54" t="s">
        <v>181</v>
      </c>
      <c r="C6" s="54" t="s">
        <v>182</v>
      </c>
      <c r="D6" s="54" t="s">
        <v>183</v>
      </c>
      <c r="E6" s="11"/>
    </row>
    <row r="7" spans="1:5">
      <c r="A7" t="s">
        <v>200</v>
      </c>
      <c r="B7" s="30">
        <v>1</v>
      </c>
      <c r="C7" t="s">
        <v>186</v>
      </c>
      <c r="D7" t="s">
        <v>0</v>
      </c>
    </row>
    <row r="8" spans="1:5">
      <c r="A8" t="s">
        <v>184</v>
      </c>
      <c r="B8" s="30">
        <v>2</v>
      </c>
      <c r="C8" t="s">
        <v>185</v>
      </c>
      <c r="D8" t="s">
        <v>0</v>
      </c>
    </row>
    <row r="9" spans="1:5" ht="30">
      <c r="A9" s="12" t="s">
        <v>201</v>
      </c>
      <c r="B9" s="30">
        <v>2</v>
      </c>
      <c r="C9" t="s">
        <v>5</v>
      </c>
      <c r="D9" t="s">
        <v>0</v>
      </c>
    </row>
    <row r="10" spans="1:5" ht="30">
      <c r="A10" s="23" t="s">
        <v>196</v>
      </c>
      <c r="B10" s="53">
        <v>2</v>
      </c>
      <c r="C10" s="7" t="s">
        <v>186</v>
      </c>
      <c r="D10" s="7" t="s">
        <v>193</v>
      </c>
      <c r="E10" s="7"/>
    </row>
    <row r="11" spans="1:5" ht="90">
      <c r="A11" s="12" t="s">
        <v>195</v>
      </c>
      <c r="B11" s="30">
        <v>3</v>
      </c>
      <c r="C11" t="s">
        <v>186</v>
      </c>
      <c r="D11" t="s">
        <v>194</v>
      </c>
    </row>
    <row r="12" spans="1:5" ht="30">
      <c r="A12" s="12" t="s">
        <v>199</v>
      </c>
      <c r="B12" s="30">
        <v>3</v>
      </c>
      <c r="C12" t="s">
        <v>186</v>
      </c>
      <c r="D12" t="s">
        <v>98</v>
      </c>
    </row>
    <row r="13" spans="1:5" ht="30">
      <c r="A13" s="12" t="s">
        <v>198</v>
      </c>
      <c r="B13" s="30">
        <v>3</v>
      </c>
      <c r="C13" t="s">
        <v>187</v>
      </c>
      <c r="D13" t="s">
        <v>98</v>
      </c>
    </row>
    <row r="14" spans="1:5">
      <c r="A14" s="12" t="s">
        <v>197</v>
      </c>
      <c r="B14" s="30">
        <v>3</v>
      </c>
      <c r="C14" t="s">
        <v>186</v>
      </c>
      <c r="D14" t="s">
        <v>192</v>
      </c>
    </row>
    <row r="15" spans="1:5">
      <c r="A15" s="12" t="s">
        <v>191</v>
      </c>
    </row>
    <row r="17" spans="1:1">
      <c r="A17" s="12"/>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abSelected="1" workbookViewId="0">
      <pane ySplit="1" topLeftCell="A2" activePane="bottomLeft" state="frozen"/>
      <selection pane="bottomLeft" activeCell="D34" sqref="D34"/>
    </sheetView>
  </sheetViews>
  <sheetFormatPr baseColWidth="10" defaultRowHeight="15" x14ac:dyDescent="0"/>
  <cols>
    <col min="1" max="1" width="17.6640625" style="9" customWidth="1"/>
    <col min="2" max="2" width="17.6640625" customWidth="1"/>
    <col min="3" max="3" width="16" customWidth="1"/>
    <col min="4" max="4" width="53" customWidth="1"/>
    <col min="5" max="5" width="27.33203125" customWidth="1"/>
    <col min="6" max="6" width="11.33203125" customWidth="1"/>
  </cols>
  <sheetData>
    <row r="1" spans="1:7" ht="30">
      <c r="A1" s="1" t="s">
        <v>0</v>
      </c>
      <c r="B1" s="2" t="s">
        <v>1</v>
      </c>
      <c r="C1" s="3" t="s">
        <v>2</v>
      </c>
      <c r="D1" s="3" t="s">
        <v>103</v>
      </c>
      <c r="E1" s="3" t="s">
        <v>65</v>
      </c>
      <c r="F1" s="4" t="s">
        <v>100</v>
      </c>
      <c r="G1" s="3" t="s">
        <v>172</v>
      </c>
    </row>
    <row r="2" spans="1:7" s="17" customFormat="1">
      <c r="A2" s="15" t="s">
        <v>3</v>
      </c>
      <c r="B2" s="17" t="s">
        <v>4</v>
      </c>
      <c r="C2" s="21">
        <v>1</v>
      </c>
      <c r="D2" s="17" t="s">
        <v>105</v>
      </c>
      <c r="E2" s="17" t="s">
        <v>64</v>
      </c>
      <c r="F2" s="29" t="s">
        <v>85</v>
      </c>
      <c r="G2" s="17" t="s">
        <v>0</v>
      </c>
    </row>
    <row r="3" spans="1:7" s="17" customFormat="1">
      <c r="A3" s="15" t="s">
        <v>50</v>
      </c>
      <c r="B3" s="16" t="s">
        <v>47</v>
      </c>
      <c r="C3" s="21">
        <v>0.95400118499999997</v>
      </c>
      <c r="D3" s="17" t="s">
        <v>161</v>
      </c>
      <c r="E3" s="17" t="s">
        <v>164</v>
      </c>
      <c r="F3" s="29" t="s">
        <v>166</v>
      </c>
      <c r="G3" s="17" t="s">
        <v>165</v>
      </c>
    </row>
    <row r="4" spans="1:7" s="17" customFormat="1">
      <c r="A4" s="15" t="s">
        <v>6</v>
      </c>
      <c r="B4" s="17" t="s">
        <v>7</v>
      </c>
      <c r="C4" s="21">
        <v>0.28582524271844661</v>
      </c>
      <c r="D4" s="17" t="s">
        <v>104</v>
      </c>
      <c r="E4" s="17" t="s">
        <v>97</v>
      </c>
      <c r="F4" s="29">
        <v>2011</v>
      </c>
      <c r="G4" s="17" t="s">
        <v>98</v>
      </c>
    </row>
    <row r="5" spans="1:7" s="17" customFormat="1">
      <c r="A5" s="15" t="s">
        <v>84</v>
      </c>
      <c r="B5" s="17" t="s">
        <v>8</v>
      </c>
      <c r="C5" s="21">
        <v>0.22857142857142854</v>
      </c>
      <c r="D5" s="17" t="s">
        <v>104</v>
      </c>
      <c r="E5" s="17" t="s">
        <v>97</v>
      </c>
      <c r="F5" s="29">
        <v>2012</v>
      </c>
      <c r="G5" s="17" t="s">
        <v>98</v>
      </c>
    </row>
    <row r="6" spans="1:7" s="17" customFormat="1">
      <c r="A6" s="15" t="s">
        <v>42</v>
      </c>
      <c r="B6" s="15" t="s">
        <v>43</v>
      </c>
      <c r="C6" s="21">
        <v>0.99819999999999998</v>
      </c>
      <c r="D6" s="17" t="s">
        <v>105</v>
      </c>
      <c r="E6" s="17" t="s">
        <v>64</v>
      </c>
      <c r="F6" s="29">
        <v>2013</v>
      </c>
      <c r="G6" s="17" t="s">
        <v>0</v>
      </c>
    </row>
    <row r="7" spans="1:7" s="17" customFormat="1" ht="18" customHeight="1">
      <c r="A7" s="15" t="s">
        <v>9</v>
      </c>
      <c r="B7" s="17" t="s">
        <v>10</v>
      </c>
      <c r="C7" s="47">
        <v>0.9</v>
      </c>
      <c r="D7" s="17" t="s">
        <v>158</v>
      </c>
      <c r="E7" s="17" t="s">
        <v>148</v>
      </c>
      <c r="F7" s="29">
        <v>2016</v>
      </c>
      <c r="G7" s="17" t="s">
        <v>0</v>
      </c>
    </row>
    <row r="8" spans="1:7" s="17" customFormat="1">
      <c r="A8" s="15" t="s">
        <v>11</v>
      </c>
      <c r="B8" s="17" t="s">
        <v>12</v>
      </c>
      <c r="C8" s="55">
        <v>0.98032910900000003</v>
      </c>
      <c r="D8" s="17" t="s">
        <v>104</v>
      </c>
      <c r="E8" s="17" t="s">
        <v>97</v>
      </c>
      <c r="F8" s="29">
        <v>2007</v>
      </c>
      <c r="G8" s="17" t="s">
        <v>98</v>
      </c>
    </row>
    <row r="9" spans="1:7" s="17" customFormat="1">
      <c r="A9" s="15" t="s">
        <v>49</v>
      </c>
      <c r="B9" s="16" t="s">
        <v>47</v>
      </c>
      <c r="C9" s="21">
        <v>1</v>
      </c>
      <c r="D9" s="17" t="s">
        <v>105</v>
      </c>
      <c r="E9" s="17" t="s">
        <v>64</v>
      </c>
      <c r="F9" s="29">
        <v>2016</v>
      </c>
      <c r="G9" s="17" t="s">
        <v>0</v>
      </c>
    </row>
    <row r="10" spans="1:7" s="17" customFormat="1">
      <c r="A10" s="15" t="s">
        <v>57</v>
      </c>
      <c r="B10" s="16" t="s">
        <v>58</v>
      </c>
      <c r="C10" s="21">
        <v>0.44795000000000001</v>
      </c>
      <c r="D10" s="17" t="s">
        <v>105</v>
      </c>
      <c r="E10" s="17" t="s">
        <v>64</v>
      </c>
      <c r="F10" s="29">
        <v>2015</v>
      </c>
      <c r="G10" s="17" t="s">
        <v>0</v>
      </c>
    </row>
    <row r="11" spans="1:7" s="17" customFormat="1">
      <c r="A11" s="15" t="s">
        <v>81</v>
      </c>
      <c r="B11" s="17" t="s">
        <v>13</v>
      </c>
      <c r="C11" s="47">
        <v>0.23714285700000001</v>
      </c>
      <c r="D11" s="17" t="s">
        <v>104</v>
      </c>
      <c r="E11" s="17" t="s">
        <v>97</v>
      </c>
      <c r="F11" s="29" t="s">
        <v>99</v>
      </c>
      <c r="G11" s="17" t="s">
        <v>98</v>
      </c>
    </row>
    <row r="12" spans="1:7" s="17" customFormat="1">
      <c r="A12" s="15" t="s">
        <v>46</v>
      </c>
      <c r="B12" s="16" t="s">
        <v>47</v>
      </c>
      <c r="C12" s="21">
        <v>0.99429999999999996</v>
      </c>
      <c r="D12" s="17" t="s">
        <v>161</v>
      </c>
      <c r="E12" s="17" t="s">
        <v>164</v>
      </c>
      <c r="F12" s="29" t="s">
        <v>166</v>
      </c>
      <c r="G12" s="17" t="s">
        <v>165</v>
      </c>
    </row>
    <row r="13" spans="1:7" s="17" customFormat="1">
      <c r="A13" s="15" t="s">
        <v>51</v>
      </c>
      <c r="B13" s="15" t="s">
        <v>52</v>
      </c>
      <c r="C13" s="21">
        <v>1</v>
      </c>
      <c r="D13" s="17" t="s">
        <v>134</v>
      </c>
      <c r="E13" s="17" t="s">
        <v>66</v>
      </c>
      <c r="F13" s="29">
        <v>2012</v>
      </c>
      <c r="G13" s="17" t="s">
        <v>0</v>
      </c>
    </row>
    <row r="14" spans="1:7" s="17" customFormat="1">
      <c r="A14" s="15" t="s">
        <v>83</v>
      </c>
      <c r="B14" s="17" t="s">
        <v>7</v>
      </c>
      <c r="C14" s="21">
        <v>0.33168761200000002</v>
      </c>
      <c r="D14" s="17" t="s">
        <v>104</v>
      </c>
      <c r="E14" s="17" t="s">
        <v>131</v>
      </c>
      <c r="F14" s="29">
        <v>2008</v>
      </c>
      <c r="G14" s="17" t="s">
        <v>0</v>
      </c>
    </row>
    <row r="15" spans="1:7" s="17" customFormat="1">
      <c r="A15" s="15" t="s">
        <v>48</v>
      </c>
      <c r="B15" s="16" t="s">
        <v>47</v>
      </c>
      <c r="C15" s="21">
        <v>0.99207999999999996</v>
      </c>
      <c r="D15" s="17" t="s">
        <v>161</v>
      </c>
      <c r="E15" s="17" t="s">
        <v>164</v>
      </c>
      <c r="F15" s="29" t="s">
        <v>166</v>
      </c>
      <c r="G15" s="17" t="s">
        <v>165</v>
      </c>
    </row>
    <row r="16" spans="1:7" s="17" customFormat="1">
      <c r="A16" s="15" t="s">
        <v>14</v>
      </c>
      <c r="B16" s="17" t="s">
        <v>15</v>
      </c>
      <c r="C16" s="21">
        <v>9.9898580121703856E-2</v>
      </c>
      <c r="D16" s="17" t="s">
        <v>104</v>
      </c>
      <c r="E16" s="17" t="s">
        <v>97</v>
      </c>
      <c r="F16" s="29">
        <v>2012</v>
      </c>
      <c r="G16" s="17" t="s">
        <v>98</v>
      </c>
    </row>
    <row r="17" spans="1:7" s="17" customFormat="1">
      <c r="A17" s="15" t="s">
        <v>16</v>
      </c>
      <c r="B17" s="17" t="s">
        <v>17</v>
      </c>
      <c r="C17" s="21">
        <v>3.8999999999999999E-4</v>
      </c>
      <c r="D17" s="17" t="s">
        <v>106</v>
      </c>
      <c r="E17" s="17" t="s">
        <v>127</v>
      </c>
      <c r="F17" s="29" t="s">
        <v>128</v>
      </c>
      <c r="G17" s="17" t="s">
        <v>0</v>
      </c>
    </row>
    <row r="18" spans="1:7" s="17" customFormat="1">
      <c r="A18" s="15" t="s">
        <v>18</v>
      </c>
      <c r="B18" s="17" t="s">
        <v>19</v>
      </c>
      <c r="C18" s="21">
        <v>0.67289759999999998</v>
      </c>
      <c r="D18" s="17" t="s">
        <v>105</v>
      </c>
      <c r="E18" s="17" t="s">
        <v>204</v>
      </c>
      <c r="F18" s="29">
        <v>2016</v>
      </c>
      <c r="G18" s="17" t="s">
        <v>0</v>
      </c>
    </row>
    <row r="19" spans="1:7" s="17" customFormat="1">
      <c r="A19" s="15" t="s">
        <v>44</v>
      </c>
      <c r="B19" s="15" t="s">
        <v>45</v>
      </c>
      <c r="C19" s="21">
        <v>0.30229007600000002</v>
      </c>
      <c r="D19" s="17" t="s">
        <v>161</v>
      </c>
      <c r="E19" s="17" t="s">
        <v>171</v>
      </c>
      <c r="F19" s="29">
        <v>2011</v>
      </c>
      <c r="G19" s="17" t="s">
        <v>98</v>
      </c>
    </row>
    <row r="20" spans="1:7" s="17" customFormat="1">
      <c r="A20" s="15" t="s">
        <v>20</v>
      </c>
      <c r="B20" s="17" t="s">
        <v>21</v>
      </c>
      <c r="C20" s="21">
        <v>1</v>
      </c>
      <c r="D20" s="17" t="s">
        <v>105</v>
      </c>
      <c r="E20" s="17" t="s">
        <v>64</v>
      </c>
      <c r="F20" s="29">
        <v>2014</v>
      </c>
      <c r="G20" s="17" t="s">
        <v>0</v>
      </c>
    </row>
    <row r="21" spans="1:7" s="17" customFormat="1">
      <c r="A21" s="15" t="s">
        <v>22</v>
      </c>
      <c r="B21" s="17" t="s">
        <v>23</v>
      </c>
      <c r="C21" s="21">
        <v>1</v>
      </c>
      <c r="D21" s="17" t="s">
        <v>105</v>
      </c>
      <c r="E21" s="17" t="s">
        <v>64</v>
      </c>
      <c r="F21" s="29" t="s">
        <v>86</v>
      </c>
      <c r="G21" s="17" t="s">
        <v>0</v>
      </c>
    </row>
    <row r="22" spans="1:7" s="17" customFormat="1">
      <c r="A22" s="44" t="s">
        <v>24</v>
      </c>
      <c r="B22" s="45" t="s">
        <v>25</v>
      </c>
      <c r="C22" s="45" t="s">
        <v>26</v>
      </c>
      <c r="D22" s="45" t="s">
        <v>26</v>
      </c>
      <c r="E22" s="45" t="s">
        <v>26</v>
      </c>
      <c r="F22" s="46"/>
      <c r="G22" s="45" t="s">
        <v>26</v>
      </c>
    </row>
    <row r="23" spans="1:7" s="17" customFormat="1">
      <c r="A23" s="18" t="s">
        <v>53</v>
      </c>
      <c r="B23" s="18" t="s">
        <v>54</v>
      </c>
      <c r="C23" s="21">
        <v>0.998</v>
      </c>
      <c r="D23" s="17" t="s">
        <v>105</v>
      </c>
      <c r="E23" s="19" t="s">
        <v>64</v>
      </c>
      <c r="F23" s="31" t="s">
        <v>85</v>
      </c>
      <c r="G23" s="17" t="s">
        <v>0</v>
      </c>
    </row>
    <row r="24" spans="1:7" s="17" customFormat="1">
      <c r="A24" s="15" t="s">
        <v>82</v>
      </c>
      <c r="B24" s="17" t="s">
        <v>27</v>
      </c>
      <c r="C24" s="21">
        <v>0.15</v>
      </c>
      <c r="D24" s="17" t="s">
        <v>28</v>
      </c>
      <c r="E24" s="17" t="s">
        <v>122</v>
      </c>
      <c r="F24" s="29" t="s">
        <v>123</v>
      </c>
      <c r="G24" s="17" t="s">
        <v>0</v>
      </c>
    </row>
    <row r="25" spans="1:7" s="17" customFormat="1">
      <c r="A25" s="15" t="s">
        <v>41</v>
      </c>
      <c r="B25" s="17" t="s">
        <v>40</v>
      </c>
      <c r="C25" s="21">
        <v>1</v>
      </c>
      <c r="D25" s="17" t="s">
        <v>134</v>
      </c>
      <c r="E25" s="17" t="s">
        <v>66</v>
      </c>
      <c r="F25" s="31">
        <v>2012</v>
      </c>
      <c r="G25" s="17" t="s">
        <v>0</v>
      </c>
    </row>
    <row r="26" spans="1:7" s="17" customFormat="1">
      <c r="A26" s="15" t="s">
        <v>29</v>
      </c>
      <c r="B26" s="17" t="s">
        <v>23</v>
      </c>
      <c r="C26" s="21">
        <v>1</v>
      </c>
      <c r="D26" s="17" t="s">
        <v>134</v>
      </c>
      <c r="E26" s="17" t="s">
        <v>66</v>
      </c>
      <c r="F26" s="29">
        <v>2012</v>
      </c>
      <c r="G26" s="17" t="s">
        <v>0</v>
      </c>
    </row>
    <row r="27" spans="1:7" s="17" customFormat="1">
      <c r="A27" s="15" t="s">
        <v>30</v>
      </c>
      <c r="B27" s="17" t="s">
        <v>31</v>
      </c>
      <c r="C27" s="21">
        <v>0.99</v>
      </c>
      <c r="D27" s="17" t="s">
        <v>134</v>
      </c>
      <c r="E27" s="17" t="s">
        <v>66</v>
      </c>
      <c r="F27" s="29">
        <v>2012</v>
      </c>
      <c r="G27" s="17" t="s">
        <v>0</v>
      </c>
    </row>
    <row r="28" spans="1:7" s="17" customFormat="1" ht="15" customHeight="1">
      <c r="A28" s="15" t="s">
        <v>32</v>
      </c>
      <c r="B28" s="17" t="s">
        <v>33</v>
      </c>
      <c r="C28" s="21">
        <v>0.68071197999999999</v>
      </c>
      <c r="D28" s="17" t="s">
        <v>136</v>
      </c>
      <c r="E28" s="17" t="s">
        <v>203</v>
      </c>
      <c r="F28" s="29">
        <v>2015</v>
      </c>
      <c r="G28" s="17" t="s">
        <v>0</v>
      </c>
    </row>
    <row r="29" spans="1:7" s="17" customFormat="1">
      <c r="A29" s="15" t="s">
        <v>34</v>
      </c>
      <c r="B29" s="17" t="s">
        <v>35</v>
      </c>
      <c r="C29" s="21">
        <v>0.83988262311814244</v>
      </c>
      <c r="D29" s="17" t="s">
        <v>104</v>
      </c>
      <c r="E29" s="17" t="s">
        <v>97</v>
      </c>
      <c r="F29" s="29">
        <v>2011</v>
      </c>
      <c r="G29" s="17" t="s">
        <v>98</v>
      </c>
    </row>
    <row r="30" spans="1:7" s="17" customFormat="1">
      <c r="A30" s="15" t="s">
        <v>36</v>
      </c>
      <c r="B30" s="17" t="s">
        <v>36</v>
      </c>
      <c r="C30" s="21">
        <v>1</v>
      </c>
      <c r="D30" s="17" t="s">
        <v>134</v>
      </c>
      <c r="E30" s="17" t="s">
        <v>66</v>
      </c>
      <c r="F30" s="29">
        <v>2012</v>
      </c>
      <c r="G30" s="17" t="s">
        <v>0</v>
      </c>
    </row>
    <row r="31" spans="1:7" s="17" customFormat="1">
      <c r="A31" s="15" t="s">
        <v>55</v>
      </c>
      <c r="B31" s="16" t="s">
        <v>56</v>
      </c>
      <c r="C31" s="21">
        <v>0.99</v>
      </c>
      <c r="D31" s="17" t="s">
        <v>136</v>
      </c>
      <c r="E31" s="17" t="s">
        <v>175</v>
      </c>
      <c r="F31" s="29" t="s">
        <v>176</v>
      </c>
      <c r="G31" s="17" t="s">
        <v>98</v>
      </c>
    </row>
    <row r="32" spans="1:7" s="17" customFormat="1">
      <c r="A32" s="15" t="s">
        <v>37</v>
      </c>
      <c r="B32" s="17" t="s">
        <v>38</v>
      </c>
      <c r="C32" s="21">
        <v>0.95692180000000004</v>
      </c>
      <c r="D32" s="17" t="s">
        <v>136</v>
      </c>
      <c r="E32" s="17" t="s">
        <v>144</v>
      </c>
      <c r="F32" s="29" t="s">
        <v>145</v>
      </c>
      <c r="G32" s="17" t="s">
        <v>142</v>
      </c>
    </row>
    <row r="33" spans="1:7" s="17" customFormat="1">
      <c r="A33" s="15" t="s">
        <v>39</v>
      </c>
      <c r="B33" s="17" t="s">
        <v>40</v>
      </c>
      <c r="C33" s="21">
        <v>0.94850000000000001</v>
      </c>
      <c r="D33" s="17" t="s">
        <v>136</v>
      </c>
      <c r="E33" s="17" t="s">
        <v>179</v>
      </c>
      <c r="F33" s="29">
        <v>2009</v>
      </c>
      <c r="G33" s="17" t="s">
        <v>142</v>
      </c>
    </row>
    <row r="34" spans="1:7">
      <c r="F34" s="30"/>
    </row>
  </sheetData>
  <sortState ref="A2:G34">
    <sortCondition ref="A1"/>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workbookViewId="0">
      <selection activeCell="A12" sqref="A12:XFD14"/>
    </sheetView>
  </sheetViews>
  <sheetFormatPr baseColWidth="10" defaultRowHeight="15" x14ac:dyDescent="0"/>
  <cols>
    <col min="1" max="1" width="13.83203125" customWidth="1"/>
    <col min="2" max="2" width="19.5" customWidth="1"/>
    <col min="4" max="4" width="17" customWidth="1"/>
    <col min="6" max="6" width="44.6640625" customWidth="1"/>
    <col min="11" max="11" width="55" customWidth="1"/>
  </cols>
  <sheetData>
    <row r="1" spans="1:14" s="11" customFormat="1">
      <c r="A1" s="11" t="s">
        <v>0</v>
      </c>
      <c r="B1" s="11" t="s">
        <v>107</v>
      </c>
      <c r="C1" s="11" t="s">
        <v>108</v>
      </c>
      <c r="D1" s="11" t="s">
        <v>109</v>
      </c>
      <c r="E1" s="11" t="s">
        <v>61</v>
      </c>
      <c r="F1" s="11" t="s">
        <v>110</v>
      </c>
      <c r="G1" s="11" t="s">
        <v>73</v>
      </c>
    </row>
    <row r="2" spans="1:14" s="11" customFormat="1">
      <c r="A2" s="28" t="s">
        <v>50</v>
      </c>
      <c r="B2" s="28" t="s">
        <v>112</v>
      </c>
      <c r="C2" s="28">
        <v>0.99375999999999998</v>
      </c>
      <c r="D2" s="28" t="s">
        <v>114</v>
      </c>
      <c r="E2" s="28" t="s">
        <v>163</v>
      </c>
      <c r="F2" s="28" t="s">
        <v>162</v>
      </c>
      <c r="G2" s="28" t="s">
        <v>168</v>
      </c>
    </row>
    <row r="3" spans="1:14" s="11" customFormat="1">
      <c r="A3" s="28" t="s">
        <v>50</v>
      </c>
      <c r="B3" s="28" t="s">
        <v>137</v>
      </c>
      <c r="C3" s="28">
        <v>47.24</v>
      </c>
      <c r="D3" s="28" t="s">
        <v>138</v>
      </c>
      <c r="E3" s="28">
        <v>2008</v>
      </c>
      <c r="F3" t="s">
        <v>97</v>
      </c>
    </row>
    <row r="4" spans="1:14" s="11" customFormat="1">
      <c r="A4" s="28" t="s">
        <v>50</v>
      </c>
      <c r="B4" s="28" t="s">
        <v>139</v>
      </c>
      <c r="C4" s="28">
        <v>45.35</v>
      </c>
      <c r="D4" s="28" t="s">
        <v>138</v>
      </c>
      <c r="E4" s="28">
        <v>2012</v>
      </c>
      <c r="F4" t="s">
        <v>97</v>
      </c>
    </row>
    <row r="5" spans="1:14" s="11" customFormat="1">
      <c r="A5" s="28" t="s">
        <v>9</v>
      </c>
      <c r="B5" s="28" t="s">
        <v>112</v>
      </c>
      <c r="C5" s="28">
        <v>0.56000000000000005</v>
      </c>
      <c r="D5" s="28" t="s">
        <v>114</v>
      </c>
      <c r="E5" s="28">
        <v>2010</v>
      </c>
      <c r="F5" s="11" t="s">
        <v>115</v>
      </c>
      <c r="G5" s="30" t="s">
        <v>153</v>
      </c>
    </row>
    <row r="6" spans="1:14" s="11" customFormat="1">
      <c r="A6" s="28" t="s">
        <v>9</v>
      </c>
      <c r="B6" s="28" t="s">
        <v>154</v>
      </c>
      <c r="C6" s="28">
        <v>0.61</v>
      </c>
      <c r="D6" s="28" t="s">
        <v>114</v>
      </c>
      <c r="E6" s="28"/>
      <c r="F6" s="11" t="s">
        <v>115</v>
      </c>
      <c r="G6" s="30" t="s">
        <v>155</v>
      </c>
    </row>
    <row r="7" spans="1:14" s="11" customFormat="1" ht="36">
      <c r="A7" s="28" t="s">
        <v>9</v>
      </c>
      <c r="B7" s="28" t="s">
        <v>146</v>
      </c>
      <c r="C7" s="28">
        <v>0.82</v>
      </c>
      <c r="D7" s="28" t="s">
        <v>114</v>
      </c>
      <c r="E7" s="28">
        <v>2010</v>
      </c>
      <c r="F7" s="43" t="s">
        <v>130</v>
      </c>
      <c r="G7" s="28" t="s">
        <v>151</v>
      </c>
    </row>
    <row r="8" spans="1:14">
      <c r="A8" s="5" t="s">
        <v>9</v>
      </c>
      <c r="B8" s="28" t="s">
        <v>149</v>
      </c>
      <c r="C8" s="8">
        <v>0.83</v>
      </c>
      <c r="D8" s="28" t="s">
        <v>114</v>
      </c>
      <c r="E8">
        <v>2012</v>
      </c>
      <c r="F8" t="s">
        <v>111</v>
      </c>
      <c r="G8" s="30" t="s">
        <v>150</v>
      </c>
      <c r="I8" s="41"/>
      <c r="K8" s="12"/>
      <c r="L8" s="6"/>
      <c r="M8" s="6"/>
      <c r="N8" s="6"/>
    </row>
    <row r="9" spans="1:14">
      <c r="A9" s="5" t="s">
        <v>9</v>
      </c>
      <c r="B9" s="28" t="s">
        <v>147</v>
      </c>
      <c r="C9" s="8">
        <v>0.9</v>
      </c>
      <c r="D9" s="28" t="s">
        <v>114</v>
      </c>
      <c r="E9">
        <v>2016</v>
      </c>
      <c r="F9" t="s">
        <v>159</v>
      </c>
      <c r="G9" s="30" t="s">
        <v>160</v>
      </c>
      <c r="I9" s="41"/>
      <c r="K9" s="12"/>
      <c r="L9" s="6"/>
      <c r="M9" s="6"/>
      <c r="N9" s="6"/>
    </row>
    <row r="10" spans="1:14">
      <c r="A10" s="5" t="s">
        <v>9</v>
      </c>
      <c r="B10" s="28" t="s">
        <v>112</v>
      </c>
      <c r="C10" s="8">
        <v>0.7</v>
      </c>
      <c r="D10" s="28" t="s">
        <v>114</v>
      </c>
      <c r="E10">
        <v>2004</v>
      </c>
      <c r="F10" t="s">
        <v>152</v>
      </c>
      <c r="G10" s="30" t="s">
        <v>177</v>
      </c>
      <c r="I10" s="41"/>
      <c r="K10" s="12"/>
      <c r="L10" s="6"/>
      <c r="M10" s="6"/>
      <c r="N10" s="6"/>
    </row>
    <row r="11" spans="1:14">
      <c r="A11" s="5" t="s">
        <v>9</v>
      </c>
      <c r="B11" s="28" t="s">
        <v>156</v>
      </c>
      <c r="C11" s="8">
        <v>0.73429999999999995</v>
      </c>
      <c r="D11" s="28" t="s">
        <v>114</v>
      </c>
      <c r="E11">
        <v>2015</v>
      </c>
      <c r="F11" t="s">
        <v>157</v>
      </c>
      <c r="G11" s="30" t="s">
        <v>178</v>
      </c>
      <c r="I11" s="41"/>
      <c r="K11" s="12"/>
      <c r="L11" s="6"/>
      <c r="M11" s="6"/>
      <c r="N11" s="6"/>
    </row>
    <row r="12" spans="1:14" s="9" customFormat="1">
      <c r="A12" s="5" t="s">
        <v>11</v>
      </c>
      <c r="B12" s="50" t="s">
        <v>112</v>
      </c>
      <c r="C12" s="24">
        <v>0.97</v>
      </c>
      <c r="D12" s="50" t="s">
        <v>114</v>
      </c>
      <c r="E12" s="9">
        <v>2013</v>
      </c>
      <c r="F12" s="9" t="s">
        <v>174</v>
      </c>
      <c r="G12" s="9" t="s">
        <v>173</v>
      </c>
      <c r="I12" s="41"/>
      <c r="K12" s="5"/>
      <c r="L12" s="36"/>
      <c r="M12" s="36"/>
      <c r="N12" s="36"/>
    </row>
    <row r="13" spans="1:14" s="9" customFormat="1">
      <c r="A13" s="5" t="s">
        <v>11</v>
      </c>
      <c r="B13" s="50" t="s">
        <v>137</v>
      </c>
      <c r="C13" s="24">
        <v>5.2130000000000001</v>
      </c>
      <c r="D13" s="50" t="s">
        <v>138</v>
      </c>
      <c r="E13" s="9">
        <v>2007</v>
      </c>
      <c r="F13" s="9" t="s">
        <v>97</v>
      </c>
      <c r="G13" s="51"/>
      <c r="I13" s="41"/>
      <c r="K13" s="5"/>
      <c r="L13" s="36"/>
      <c r="M13" s="36"/>
      <c r="N13" s="36"/>
    </row>
    <row r="14" spans="1:14" s="9" customFormat="1">
      <c r="A14" s="5" t="s">
        <v>11</v>
      </c>
      <c r="B14" s="50" t="s">
        <v>139</v>
      </c>
      <c r="C14" s="37">
        <v>5.1829999999999998</v>
      </c>
      <c r="D14" s="50" t="s">
        <v>138</v>
      </c>
      <c r="E14" s="9">
        <v>2007</v>
      </c>
      <c r="F14" s="9" t="s">
        <v>97</v>
      </c>
      <c r="G14" s="51"/>
      <c r="I14" s="41"/>
      <c r="K14" s="5"/>
      <c r="L14" s="36"/>
      <c r="M14" s="36"/>
      <c r="N14" s="36"/>
    </row>
    <row r="15" spans="1:14">
      <c r="A15" s="5" t="s">
        <v>59</v>
      </c>
      <c r="B15" s="28" t="s">
        <v>112</v>
      </c>
      <c r="C15" s="48">
        <v>0.99429999999999996</v>
      </c>
      <c r="D15" s="28" t="s">
        <v>114</v>
      </c>
      <c r="E15" s="28" t="s">
        <v>163</v>
      </c>
      <c r="F15" s="28" t="s">
        <v>162</v>
      </c>
      <c r="G15" s="30" t="s">
        <v>167</v>
      </c>
      <c r="I15" s="41"/>
      <c r="K15" s="12"/>
      <c r="L15" s="6"/>
      <c r="M15" s="6"/>
      <c r="N15" s="6"/>
    </row>
    <row r="16" spans="1:14">
      <c r="A16" s="5" t="s">
        <v>59</v>
      </c>
      <c r="B16" s="28" t="s">
        <v>137</v>
      </c>
      <c r="C16" s="28">
        <v>47.24</v>
      </c>
      <c r="D16" s="28" t="s">
        <v>138</v>
      </c>
      <c r="E16" s="28">
        <v>2008</v>
      </c>
      <c r="F16" t="s">
        <v>97</v>
      </c>
      <c r="G16" s="30"/>
      <c r="I16" s="41"/>
      <c r="K16" s="12"/>
      <c r="L16" s="6"/>
      <c r="M16" s="6"/>
      <c r="N16" s="6"/>
    </row>
    <row r="17" spans="1:14">
      <c r="A17" s="5" t="s">
        <v>59</v>
      </c>
      <c r="B17" s="28" t="s">
        <v>139</v>
      </c>
      <c r="C17" s="28">
        <v>45.35</v>
      </c>
      <c r="D17" s="28" t="s">
        <v>138</v>
      </c>
      <c r="E17" s="28">
        <v>2012</v>
      </c>
      <c r="F17" t="s">
        <v>97</v>
      </c>
      <c r="G17" s="30"/>
      <c r="I17" s="41"/>
      <c r="K17" s="12"/>
      <c r="L17" s="6"/>
      <c r="M17" s="6"/>
      <c r="N17" s="6"/>
    </row>
    <row r="18" spans="1:14">
      <c r="A18" s="5" t="s">
        <v>83</v>
      </c>
      <c r="B18" s="28" t="s">
        <v>112</v>
      </c>
      <c r="C18" s="8">
        <v>0.75</v>
      </c>
      <c r="D18" s="28" t="s">
        <v>114</v>
      </c>
      <c r="E18">
        <v>2008</v>
      </c>
      <c r="F18" t="s">
        <v>133</v>
      </c>
      <c r="G18" s="30" t="s">
        <v>132</v>
      </c>
      <c r="I18" s="41"/>
      <c r="K18" s="12"/>
      <c r="L18" s="6"/>
      <c r="M18" s="6"/>
      <c r="N18" s="6"/>
    </row>
    <row r="19" spans="1:14">
      <c r="A19" s="5" t="s">
        <v>83</v>
      </c>
      <c r="B19" s="28" t="s">
        <v>87</v>
      </c>
      <c r="C19" s="13">
        <v>4456</v>
      </c>
      <c r="D19" s="28" t="s">
        <v>129</v>
      </c>
      <c r="E19">
        <v>2008</v>
      </c>
      <c r="F19" t="s">
        <v>133</v>
      </c>
      <c r="G19" s="30"/>
      <c r="I19" s="41"/>
      <c r="K19" s="12"/>
      <c r="L19" s="6"/>
      <c r="M19" s="6"/>
      <c r="N19" s="6"/>
    </row>
    <row r="20" spans="1:14">
      <c r="A20" s="5" t="s">
        <v>83</v>
      </c>
      <c r="B20" s="28" t="s">
        <v>89</v>
      </c>
      <c r="C20" s="13">
        <v>1478</v>
      </c>
      <c r="D20" s="28" t="s">
        <v>129</v>
      </c>
      <c r="E20">
        <v>2008</v>
      </c>
      <c r="F20" t="s">
        <v>133</v>
      </c>
      <c r="G20" s="30"/>
      <c r="I20" s="41"/>
      <c r="K20" s="12"/>
      <c r="L20" s="6"/>
      <c r="M20" s="6"/>
      <c r="N20" s="6"/>
    </row>
    <row r="21" spans="1:14">
      <c r="A21" s="10" t="s">
        <v>48</v>
      </c>
      <c r="B21" s="28" t="s">
        <v>112</v>
      </c>
      <c r="C21" s="49">
        <v>0.99207999999999996</v>
      </c>
      <c r="D21" s="28" t="s">
        <v>114</v>
      </c>
      <c r="E21" s="28" t="s">
        <v>163</v>
      </c>
      <c r="F21" s="28" t="s">
        <v>162</v>
      </c>
      <c r="G21" s="28" t="s">
        <v>169</v>
      </c>
      <c r="I21" s="41"/>
      <c r="K21" s="12"/>
      <c r="L21" s="6"/>
      <c r="M21" s="6"/>
      <c r="N21" s="6"/>
    </row>
    <row r="22" spans="1:14">
      <c r="A22" s="10" t="s">
        <v>48</v>
      </c>
      <c r="B22" s="28" t="s">
        <v>137</v>
      </c>
      <c r="C22" s="28">
        <v>47.24</v>
      </c>
      <c r="D22" s="28" t="s">
        <v>138</v>
      </c>
      <c r="E22" s="28">
        <v>2008</v>
      </c>
      <c r="F22" t="s">
        <v>97</v>
      </c>
      <c r="G22" s="30"/>
      <c r="I22" s="41"/>
      <c r="K22" s="12"/>
      <c r="L22" s="6"/>
      <c r="M22" s="6"/>
      <c r="N22" s="6"/>
    </row>
    <row r="23" spans="1:14">
      <c r="A23" s="10" t="s">
        <v>48</v>
      </c>
      <c r="B23" s="28" t="s">
        <v>139</v>
      </c>
      <c r="C23" s="28">
        <v>45.35</v>
      </c>
      <c r="D23" s="28" t="s">
        <v>138</v>
      </c>
      <c r="E23" s="28">
        <v>2012</v>
      </c>
      <c r="F23" t="s">
        <v>97</v>
      </c>
      <c r="G23" s="30"/>
      <c r="I23" s="41"/>
      <c r="K23" s="12"/>
      <c r="L23" s="6"/>
      <c r="M23" s="6"/>
      <c r="N23" s="6"/>
    </row>
    <row r="24" spans="1:14">
      <c r="A24" s="5" t="s">
        <v>16</v>
      </c>
      <c r="B24" s="28" t="s">
        <v>112</v>
      </c>
      <c r="C24" s="20">
        <f>1.3/100</f>
        <v>1.3000000000000001E-2</v>
      </c>
      <c r="D24" s="28" t="s">
        <v>114</v>
      </c>
      <c r="E24" s="34">
        <v>2014</v>
      </c>
      <c r="F24" t="s">
        <v>124</v>
      </c>
      <c r="G24" s="30"/>
      <c r="I24" s="42"/>
      <c r="K24" s="12"/>
    </row>
    <row r="25" spans="1:14">
      <c r="A25" s="5" t="s">
        <v>16</v>
      </c>
      <c r="B25" s="28" t="s">
        <v>113</v>
      </c>
      <c r="C25">
        <f>3/100</f>
        <v>0.03</v>
      </c>
      <c r="D25" s="28" t="s">
        <v>114</v>
      </c>
      <c r="E25">
        <v>2002</v>
      </c>
      <c r="F25" t="s">
        <v>126</v>
      </c>
      <c r="G25" t="s">
        <v>125</v>
      </c>
    </row>
    <row r="26" spans="1:14">
      <c r="A26" t="s">
        <v>18</v>
      </c>
      <c r="B26" s="28" t="s">
        <v>112</v>
      </c>
      <c r="C26">
        <v>0.90200000000000002</v>
      </c>
      <c r="D26" s="28" t="s">
        <v>114</v>
      </c>
      <c r="E26">
        <v>2016</v>
      </c>
      <c r="F26" t="s">
        <v>64</v>
      </c>
    </row>
    <row r="27" spans="1:14">
      <c r="A27" t="s">
        <v>18</v>
      </c>
      <c r="B27" s="28" t="s">
        <v>112</v>
      </c>
      <c r="C27" s="8">
        <v>0.90080000000000005</v>
      </c>
      <c r="D27" s="28" t="s">
        <v>114</v>
      </c>
      <c r="E27">
        <v>2016</v>
      </c>
      <c r="F27" t="s">
        <v>202</v>
      </c>
      <c r="G27" s="30" t="s">
        <v>119</v>
      </c>
    </row>
    <row r="28" spans="1:14">
      <c r="A28" t="s">
        <v>18</v>
      </c>
      <c r="B28" s="28" t="s">
        <v>116</v>
      </c>
      <c r="C28">
        <v>0.747</v>
      </c>
      <c r="D28" s="28" t="s">
        <v>114</v>
      </c>
      <c r="E28">
        <v>2016</v>
      </c>
      <c r="F28" t="s">
        <v>117</v>
      </c>
      <c r="G28" t="s">
        <v>118</v>
      </c>
    </row>
    <row r="29" spans="1:14">
      <c r="A29" t="s">
        <v>18</v>
      </c>
      <c r="B29" s="28" t="s">
        <v>116</v>
      </c>
      <c r="C29">
        <v>0.91</v>
      </c>
      <c r="D29" s="28" t="s">
        <v>114</v>
      </c>
      <c r="E29">
        <v>2015</v>
      </c>
      <c r="F29" t="s">
        <v>117</v>
      </c>
      <c r="G29" t="s">
        <v>118</v>
      </c>
    </row>
    <row r="30" spans="1:14">
      <c r="A30" t="s">
        <v>18</v>
      </c>
      <c r="B30" s="28" t="s">
        <v>116</v>
      </c>
      <c r="C30">
        <v>0.92</v>
      </c>
      <c r="D30" s="28" t="s">
        <v>114</v>
      </c>
      <c r="E30">
        <v>2014</v>
      </c>
      <c r="F30" t="s">
        <v>117</v>
      </c>
      <c r="G30" t="s">
        <v>118</v>
      </c>
    </row>
    <row r="31" spans="1:14">
      <c r="A31" t="s">
        <v>44</v>
      </c>
      <c r="B31" s="28" t="s">
        <v>112</v>
      </c>
      <c r="C31">
        <v>0.72</v>
      </c>
      <c r="D31" s="28" t="s">
        <v>114</v>
      </c>
      <c r="E31">
        <v>2010</v>
      </c>
      <c r="F31" t="s">
        <v>126</v>
      </c>
      <c r="G31" t="s">
        <v>170</v>
      </c>
    </row>
    <row r="32" spans="1:14">
      <c r="A32" t="s">
        <v>44</v>
      </c>
      <c r="B32" s="28" t="s">
        <v>137</v>
      </c>
      <c r="C32">
        <v>0.65500000000000003</v>
      </c>
      <c r="D32" s="28" t="s">
        <v>138</v>
      </c>
      <c r="E32">
        <v>2011</v>
      </c>
      <c r="F32" t="s">
        <v>97</v>
      </c>
    </row>
    <row r="33" spans="1:7">
      <c r="A33" t="s">
        <v>44</v>
      </c>
      <c r="B33" s="28" t="s">
        <v>139</v>
      </c>
      <c r="C33">
        <v>0.27500000000000002</v>
      </c>
      <c r="D33" s="28" t="s">
        <v>138</v>
      </c>
      <c r="E33">
        <v>2011</v>
      </c>
      <c r="F33" s="7" t="s">
        <v>97</v>
      </c>
    </row>
    <row r="34" spans="1:7">
      <c r="A34" t="s">
        <v>32</v>
      </c>
      <c r="B34" s="28" t="s">
        <v>112</v>
      </c>
      <c r="C34">
        <v>0.85419999999999996</v>
      </c>
      <c r="D34" s="28" t="s">
        <v>114</v>
      </c>
      <c r="E34">
        <v>2015</v>
      </c>
      <c r="F34" t="s">
        <v>203</v>
      </c>
    </row>
    <row r="35" spans="1:7">
      <c r="A35" t="s">
        <v>32</v>
      </c>
      <c r="B35" s="28" t="s">
        <v>120</v>
      </c>
      <c r="C35">
        <v>0.79690000000000005</v>
      </c>
      <c r="D35" s="28" t="s">
        <v>114</v>
      </c>
      <c r="E35">
        <v>2015</v>
      </c>
      <c r="F35" t="s">
        <v>203</v>
      </c>
    </row>
    <row r="36" spans="1:7">
      <c r="A36" t="s">
        <v>82</v>
      </c>
      <c r="B36" s="28" t="s">
        <v>112</v>
      </c>
      <c r="C36" s="8">
        <v>1</v>
      </c>
      <c r="D36" s="28" t="s">
        <v>114</v>
      </c>
      <c r="E36">
        <v>2017</v>
      </c>
      <c r="F36" t="s">
        <v>122</v>
      </c>
      <c r="G36" t="s">
        <v>121</v>
      </c>
    </row>
    <row r="37" spans="1:7">
      <c r="A37" t="s">
        <v>82</v>
      </c>
      <c r="B37" s="28" t="s">
        <v>113</v>
      </c>
      <c r="C37">
        <v>0.15</v>
      </c>
      <c r="D37" s="28" t="s">
        <v>114</v>
      </c>
      <c r="E37">
        <v>2017</v>
      </c>
      <c r="F37" t="s">
        <v>122</v>
      </c>
      <c r="G37" t="s">
        <v>121</v>
      </c>
    </row>
    <row r="38" spans="1:7">
      <c r="A38" t="s">
        <v>39</v>
      </c>
      <c r="B38" s="28" t="s">
        <v>112</v>
      </c>
      <c r="C38">
        <v>0.98</v>
      </c>
      <c r="D38" s="28" t="s">
        <v>114</v>
      </c>
      <c r="E38">
        <v>2009</v>
      </c>
      <c r="F38" t="s">
        <v>141</v>
      </c>
      <c r="G38" t="s">
        <v>140</v>
      </c>
    </row>
    <row r="39" spans="1:7">
      <c r="A39" t="s">
        <v>39</v>
      </c>
      <c r="B39" s="28" t="s">
        <v>137</v>
      </c>
      <c r="C39" s="34">
        <v>5.819</v>
      </c>
      <c r="D39" s="28" t="s">
        <v>138</v>
      </c>
      <c r="E39">
        <v>2009</v>
      </c>
      <c r="F39" t="s">
        <v>97</v>
      </c>
    </row>
    <row r="40" spans="1:7">
      <c r="A40" t="s">
        <v>39</v>
      </c>
      <c r="B40" s="28" t="s">
        <v>139</v>
      </c>
      <c r="C40">
        <v>5.6319999999999997</v>
      </c>
      <c r="D40" s="28" t="s">
        <v>138</v>
      </c>
      <c r="E40">
        <v>2009</v>
      </c>
      <c r="F40" t="s">
        <v>97</v>
      </c>
    </row>
    <row r="41" spans="1:7">
      <c r="A41" t="s">
        <v>55</v>
      </c>
      <c r="B41" s="28" t="s">
        <v>112</v>
      </c>
      <c r="C41">
        <v>0.99</v>
      </c>
      <c r="D41" s="28" t="s">
        <v>114</v>
      </c>
      <c r="E41">
        <v>2016</v>
      </c>
      <c r="F41" t="s">
        <v>174</v>
      </c>
      <c r="G41" t="s">
        <v>173</v>
      </c>
    </row>
    <row r="42" spans="1:7">
      <c r="A42" t="s">
        <v>55</v>
      </c>
      <c r="B42" s="28" t="s">
        <v>137</v>
      </c>
      <c r="C42">
        <v>0.45</v>
      </c>
      <c r="D42" s="28" t="s">
        <v>138</v>
      </c>
      <c r="E42">
        <v>2007</v>
      </c>
      <c r="F42" t="s">
        <v>97</v>
      </c>
    </row>
    <row r="43" spans="1:7">
      <c r="A43" t="s">
        <v>55</v>
      </c>
      <c r="B43" s="28" t="s">
        <v>139</v>
      </c>
      <c r="C43">
        <v>0.45</v>
      </c>
      <c r="D43" s="28" t="s">
        <v>138</v>
      </c>
      <c r="E43">
        <v>2007</v>
      </c>
      <c r="F43" t="s">
        <v>97</v>
      </c>
    </row>
    <row r="44" spans="1:7">
      <c r="A44" t="s">
        <v>37</v>
      </c>
      <c r="B44" s="28" t="s">
        <v>112</v>
      </c>
      <c r="C44" s="8">
        <v>0.995</v>
      </c>
      <c r="D44" s="28" t="s">
        <v>114</v>
      </c>
      <c r="E44">
        <v>2015</v>
      </c>
      <c r="F44" t="s">
        <v>143</v>
      </c>
    </row>
    <row r="45" spans="1:7">
      <c r="A45" t="s">
        <v>37</v>
      </c>
      <c r="B45" s="28" t="s">
        <v>137</v>
      </c>
      <c r="C45">
        <v>12.02</v>
      </c>
      <c r="D45" s="28" t="s">
        <v>138</v>
      </c>
      <c r="E45">
        <v>2011</v>
      </c>
      <c r="F45" t="s">
        <v>97</v>
      </c>
    </row>
    <row r="46" spans="1:7">
      <c r="A46" t="s">
        <v>37</v>
      </c>
      <c r="B46" s="28" t="s">
        <v>139</v>
      </c>
      <c r="C46">
        <v>11.56</v>
      </c>
      <c r="D46" s="28" t="s">
        <v>138</v>
      </c>
      <c r="E46">
        <v>2011</v>
      </c>
      <c r="F46" t="s">
        <v>97</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pane ySplit="1" topLeftCell="A2" activePane="bottomLeft" state="frozen"/>
      <selection pane="bottomLeft" activeCell="J5" sqref="J5"/>
    </sheetView>
  </sheetViews>
  <sheetFormatPr baseColWidth="10" defaultRowHeight="15" x14ac:dyDescent="0"/>
  <cols>
    <col min="1" max="2" width="17.6640625" customWidth="1"/>
    <col min="3" max="3" width="24.6640625" style="34" customWidth="1"/>
    <col min="4" max="4" width="5.33203125" customWidth="1"/>
    <col min="5" max="5" width="26" style="34" customWidth="1"/>
    <col min="6" max="6" width="7.83203125" customWidth="1"/>
    <col min="7" max="7" width="25.1640625" style="34" customWidth="1"/>
    <col min="8" max="8" width="8.1640625" customWidth="1"/>
    <col min="9" max="9" width="31.83203125" customWidth="1"/>
    <col min="10" max="10" width="36.5" customWidth="1"/>
    <col min="11" max="11" width="27" customWidth="1"/>
    <col min="12" max="12" width="26.5" customWidth="1"/>
    <col min="13" max="13" width="28.6640625" customWidth="1"/>
  </cols>
  <sheetData>
    <row r="1" spans="1:13" s="33" customFormat="1" ht="30">
      <c r="A1" s="2" t="s">
        <v>0</v>
      </c>
      <c r="B1" s="2" t="s">
        <v>1</v>
      </c>
      <c r="C1" s="32" t="s">
        <v>87</v>
      </c>
      <c r="D1" s="3" t="s">
        <v>61</v>
      </c>
      <c r="E1" s="32" t="s">
        <v>88</v>
      </c>
      <c r="F1" s="3" t="s">
        <v>61</v>
      </c>
      <c r="G1" s="32" t="s">
        <v>89</v>
      </c>
      <c r="H1" s="3" t="s">
        <v>61</v>
      </c>
      <c r="I1" s="32" t="s">
        <v>102</v>
      </c>
      <c r="J1"/>
      <c r="K1"/>
      <c r="L1"/>
      <c r="M1"/>
    </row>
    <row r="2" spans="1:13">
      <c r="A2" s="12" t="s">
        <v>3</v>
      </c>
      <c r="B2" t="s">
        <v>4</v>
      </c>
      <c r="C2" s="34">
        <v>1.9339999999999999</v>
      </c>
      <c r="D2">
        <v>2010</v>
      </c>
      <c r="E2" s="34">
        <v>1.875</v>
      </c>
      <c r="F2">
        <v>2010</v>
      </c>
      <c r="G2" s="34">
        <v>1.875</v>
      </c>
      <c r="H2">
        <v>2010</v>
      </c>
      <c r="I2">
        <f t="shared" ref="I2:I35" si="0">G2/C2</f>
        <v>0.96949327817993802</v>
      </c>
    </row>
    <row r="3" spans="1:13">
      <c r="A3" s="5" t="s">
        <v>50</v>
      </c>
      <c r="B3" t="s">
        <v>90</v>
      </c>
      <c r="C3" s="34">
        <v>60.41</v>
      </c>
      <c r="D3">
        <v>2008</v>
      </c>
      <c r="E3" s="34">
        <v>47.24</v>
      </c>
      <c r="F3">
        <v>2008</v>
      </c>
      <c r="G3" s="34">
        <v>45.35</v>
      </c>
      <c r="H3">
        <v>2012</v>
      </c>
      <c r="I3">
        <f t="shared" si="0"/>
        <v>0.75070352590630696</v>
      </c>
    </row>
    <row r="4" spans="1:13">
      <c r="A4" s="12" t="s">
        <v>6</v>
      </c>
      <c r="B4" t="s">
        <v>7</v>
      </c>
      <c r="C4" s="34">
        <v>15.45</v>
      </c>
      <c r="D4">
        <v>2011</v>
      </c>
      <c r="E4" s="34" t="s">
        <v>26</v>
      </c>
      <c r="F4" t="s">
        <v>26</v>
      </c>
      <c r="G4" s="34">
        <v>4.4160000000000004</v>
      </c>
      <c r="H4">
        <v>2011</v>
      </c>
      <c r="I4">
        <f t="shared" si="0"/>
        <v>0.28582524271844661</v>
      </c>
    </row>
    <row r="5" spans="1:13">
      <c r="A5" s="12" t="s">
        <v>84</v>
      </c>
      <c r="B5" t="s">
        <v>8</v>
      </c>
      <c r="C5" s="34">
        <v>5.1100000000000003</v>
      </c>
      <c r="D5">
        <v>2012</v>
      </c>
      <c r="E5" s="34">
        <v>1.1679999999999999</v>
      </c>
      <c r="F5">
        <v>2012</v>
      </c>
      <c r="G5" s="34">
        <v>1.1679999999999999</v>
      </c>
      <c r="H5">
        <v>2012</v>
      </c>
      <c r="I5">
        <f t="shared" si="0"/>
        <v>0.22857142857142854</v>
      </c>
    </row>
    <row r="6" spans="1:13">
      <c r="A6" s="5" t="s">
        <v>42</v>
      </c>
      <c r="B6" t="s">
        <v>43</v>
      </c>
      <c r="C6" s="34">
        <v>3.1829999999999998</v>
      </c>
      <c r="D6">
        <v>2004</v>
      </c>
      <c r="E6" s="34" t="s">
        <v>26</v>
      </c>
      <c r="F6" t="s">
        <v>26</v>
      </c>
      <c r="G6" s="34">
        <v>3.16</v>
      </c>
      <c r="H6">
        <v>2004</v>
      </c>
      <c r="I6">
        <f t="shared" si="0"/>
        <v>0.99277411247251035</v>
      </c>
    </row>
    <row r="7" spans="1:13">
      <c r="A7" s="12" t="s">
        <v>9</v>
      </c>
      <c r="B7" t="s">
        <v>10</v>
      </c>
      <c r="C7" s="34">
        <v>31.02</v>
      </c>
      <c r="D7">
        <v>2007</v>
      </c>
      <c r="E7" s="34">
        <v>19.5</v>
      </c>
      <c r="F7">
        <v>2007</v>
      </c>
      <c r="G7" s="34">
        <v>19.03</v>
      </c>
      <c r="H7">
        <v>2007</v>
      </c>
      <c r="I7">
        <f t="shared" si="0"/>
        <v>0.61347517730496459</v>
      </c>
    </row>
    <row r="8" spans="1:13">
      <c r="A8" s="12" t="s">
        <v>9</v>
      </c>
      <c r="B8" t="s">
        <v>10</v>
      </c>
      <c r="C8" s="34">
        <v>46.27</v>
      </c>
      <c r="D8">
        <v>2012</v>
      </c>
      <c r="E8" s="34">
        <v>31.14</v>
      </c>
      <c r="F8">
        <v>2010</v>
      </c>
      <c r="G8" s="34">
        <v>42.37</v>
      </c>
      <c r="H8">
        <v>2012</v>
      </c>
      <c r="I8">
        <f t="shared" si="0"/>
        <v>0.91571212448670836</v>
      </c>
    </row>
    <row r="9" spans="1:13" s="9" customFormat="1">
      <c r="A9" s="5" t="s">
        <v>9</v>
      </c>
      <c r="B9" s="9" t="s">
        <v>10</v>
      </c>
      <c r="C9" s="37">
        <v>48.51</v>
      </c>
      <c r="D9" s="9">
        <v>2013</v>
      </c>
      <c r="E9" s="37" t="s">
        <v>26</v>
      </c>
      <c r="F9" s="37" t="s">
        <v>26</v>
      </c>
      <c r="G9" s="37">
        <v>49.31</v>
      </c>
      <c r="H9" s="9">
        <v>2014</v>
      </c>
      <c r="I9" s="9">
        <f t="shared" si="0"/>
        <v>1.0164914450628737</v>
      </c>
    </row>
    <row r="10" spans="1:13" s="9" customFormat="1">
      <c r="A10" s="5" t="s">
        <v>11</v>
      </c>
      <c r="B10" s="9" t="s">
        <v>12</v>
      </c>
      <c r="C10" s="37">
        <v>5.2869999999999999</v>
      </c>
      <c r="D10" s="9">
        <v>2007</v>
      </c>
      <c r="E10" s="37">
        <v>5.2130000000000001</v>
      </c>
      <c r="F10" s="9">
        <v>2007</v>
      </c>
      <c r="G10" s="37">
        <v>5.1829999999999998</v>
      </c>
      <c r="H10" s="9">
        <v>2007</v>
      </c>
      <c r="I10" s="9">
        <f t="shared" si="0"/>
        <v>0.98032910913561566</v>
      </c>
    </row>
    <row r="11" spans="1:13" s="9" customFormat="1">
      <c r="A11" s="5" t="s">
        <v>49</v>
      </c>
      <c r="B11" s="9" t="s">
        <v>90</v>
      </c>
      <c r="C11" s="37">
        <v>60.41</v>
      </c>
      <c r="D11" s="9">
        <v>2008</v>
      </c>
      <c r="E11" s="37">
        <v>47.24</v>
      </c>
      <c r="F11" s="9">
        <v>2008</v>
      </c>
      <c r="G11" s="37">
        <v>45.35</v>
      </c>
      <c r="H11" s="9">
        <v>2012</v>
      </c>
      <c r="I11" s="9">
        <f t="shared" si="0"/>
        <v>0.75070352590630696</v>
      </c>
    </row>
    <row r="12" spans="1:13" s="9" customFormat="1">
      <c r="A12" s="5" t="s">
        <v>81</v>
      </c>
      <c r="B12" s="9" t="s">
        <v>13</v>
      </c>
      <c r="C12" s="37">
        <v>0.7</v>
      </c>
      <c r="D12" s="9">
        <v>2012</v>
      </c>
      <c r="E12" s="38" t="s">
        <v>26</v>
      </c>
      <c r="F12" s="37" t="s">
        <v>26</v>
      </c>
      <c r="G12" s="37">
        <v>0.16600000000000001</v>
      </c>
      <c r="H12" s="9">
        <v>2011</v>
      </c>
      <c r="I12" s="9">
        <f t="shared" si="0"/>
        <v>0.23714285714285718</v>
      </c>
    </row>
    <row r="13" spans="1:13" s="9" customFormat="1">
      <c r="A13" s="5" t="s">
        <v>46</v>
      </c>
      <c r="B13" s="9" t="s">
        <v>90</v>
      </c>
      <c r="C13" s="37">
        <v>60.41</v>
      </c>
      <c r="D13" s="9">
        <v>2008</v>
      </c>
      <c r="E13" s="37">
        <v>47.24</v>
      </c>
      <c r="F13" s="9">
        <v>2008</v>
      </c>
      <c r="G13" s="37">
        <v>45.35</v>
      </c>
      <c r="H13" s="9">
        <v>2012</v>
      </c>
      <c r="I13" s="9">
        <f t="shared" si="0"/>
        <v>0.75070352590630696</v>
      </c>
    </row>
    <row r="14" spans="1:13" s="9" customFormat="1">
      <c r="A14" s="5" t="s">
        <v>51</v>
      </c>
      <c r="B14" s="9" t="s">
        <v>52</v>
      </c>
      <c r="C14" s="37">
        <v>0.5</v>
      </c>
      <c r="D14" s="9">
        <v>2010</v>
      </c>
      <c r="E14" s="37">
        <v>0.24</v>
      </c>
      <c r="F14" s="9">
        <v>2010</v>
      </c>
      <c r="G14" s="37" t="s">
        <v>26</v>
      </c>
      <c r="H14" s="37" t="s">
        <v>26</v>
      </c>
      <c r="I14" s="9" t="e">
        <f t="shared" si="0"/>
        <v>#VALUE!</v>
      </c>
    </row>
    <row r="15" spans="1:13" s="9" customFormat="1">
      <c r="A15" s="5" t="s">
        <v>83</v>
      </c>
      <c r="B15" s="9" t="s">
        <v>7</v>
      </c>
      <c r="C15" s="37">
        <v>15.45</v>
      </c>
      <c r="D15" s="9">
        <v>2011</v>
      </c>
      <c r="E15" s="37" t="s">
        <v>26</v>
      </c>
      <c r="F15" s="37" t="s">
        <v>26</v>
      </c>
      <c r="G15" s="37">
        <v>4.4160000000000004</v>
      </c>
      <c r="H15" s="9">
        <v>2011</v>
      </c>
      <c r="I15" s="9">
        <f t="shared" si="0"/>
        <v>0.28582524271844661</v>
      </c>
    </row>
    <row r="16" spans="1:13" s="9" customFormat="1">
      <c r="A16" s="5" t="s">
        <v>48</v>
      </c>
      <c r="B16" s="9" t="s">
        <v>90</v>
      </c>
      <c r="C16" s="37">
        <v>60.41</v>
      </c>
      <c r="D16" s="9">
        <v>2008</v>
      </c>
      <c r="E16" s="37">
        <v>47.24</v>
      </c>
      <c r="F16" s="9">
        <v>2008</v>
      </c>
      <c r="G16" s="37">
        <v>45.35</v>
      </c>
      <c r="H16" s="9">
        <v>2012</v>
      </c>
      <c r="I16" s="9">
        <f t="shared" si="0"/>
        <v>0.75070352590630696</v>
      </c>
    </row>
    <row r="17" spans="1:9" s="9" customFormat="1">
      <c r="A17" s="5" t="s">
        <v>14</v>
      </c>
      <c r="B17" s="9" t="s">
        <v>15</v>
      </c>
      <c r="C17" s="37">
        <v>1.972</v>
      </c>
      <c r="D17" s="9">
        <v>2012</v>
      </c>
      <c r="E17" s="37">
        <v>0.19700000000000001</v>
      </c>
      <c r="F17" s="9">
        <v>2012</v>
      </c>
      <c r="G17" s="37">
        <v>0.19700000000000001</v>
      </c>
      <c r="H17" s="9">
        <v>2012</v>
      </c>
      <c r="I17" s="9">
        <f t="shared" si="0"/>
        <v>9.9898580121703856E-2</v>
      </c>
    </row>
    <row r="18" spans="1:9" s="9" customFormat="1">
      <c r="A18" s="5" t="s">
        <v>16</v>
      </c>
      <c r="B18" s="9" t="s">
        <v>17</v>
      </c>
      <c r="C18" s="37">
        <v>14.29</v>
      </c>
      <c r="D18" s="9">
        <v>2012</v>
      </c>
      <c r="E18" s="37" t="s">
        <v>26</v>
      </c>
      <c r="F18" s="37" t="s">
        <v>26</v>
      </c>
      <c r="G18" s="37" t="s">
        <v>26</v>
      </c>
      <c r="H18" s="37" t="s">
        <v>26</v>
      </c>
      <c r="I18" s="9" t="e">
        <f t="shared" si="0"/>
        <v>#VALUE!</v>
      </c>
    </row>
    <row r="19" spans="1:9" s="9" customFormat="1">
      <c r="A19" s="5" t="s">
        <v>18</v>
      </c>
      <c r="B19" s="9" t="s">
        <v>19</v>
      </c>
      <c r="C19" s="37">
        <v>3.5419999999999998</v>
      </c>
      <c r="D19" s="9">
        <v>2009</v>
      </c>
      <c r="E19" s="37">
        <v>2.7690000000000001</v>
      </c>
      <c r="F19" s="9">
        <v>2009</v>
      </c>
      <c r="G19" s="37">
        <v>1.919</v>
      </c>
      <c r="H19" s="9">
        <v>2009</v>
      </c>
      <c r="I19" s="9">
        <f t="shared" si="0"/>
        <v>0.5417843026538679</v>
      </c>
    </row>
    <row r="20" spans="1:9" s="9" customFormat="1">
      <c r="A20" s="5" t="s">
        <v>44</v>
      </c>
      <c r="B20" s="9" t="s">
        <v>45</v>
      </c>
      <c r="C20" s="37">
        <v>0.995</v>
      </c>
      <c r="D20" s="9">
        <v>2011</v>
      </c>
      <c r="E20" s="37">
        <v>0.65500000000000003</v>
      </c>
      <c r="F20" s="9">
        <v>2011</v>
      </c>
      <c r="G20" s="37">
        <v>0.27500000000000002</v>
      </c>
      <c r="H20" s="9">
        <v>2011</v>
      </c>
      <c r="I20" s="9">
        <f t="shared" si="0"/>
        <v>0.27638190954773872</v>
      </c>
    </row>
    <row r="21" spans="1:9" s="9" customFormat="1">
      <c r="A21" s="5" t="s">
        <v>20</v>
      </c>
      <c r="B21" s="9" t="s">
        <v>21</v>
      </c>
      <c r="C21" s="37">
        <v>4.0890000000000004</v>
      </c>
      <c r="D21" s="9">
        <v>2011</v>
      </c>
      <c r="E21" s="37">
        <v>4.048</v>
      </c>
      <c r="F21" s="9">
        <v>2011</v>
      </c>
      <c r="G21" s="37">
        <v>4.048</v>
      </c>
      <c r="H21" s="9">
        <v>2011</v>
      </c>
      <c r="I21" s="9">
        <f t="shared" si="0"/>
        <v>0.98997309855710436</v>
      </c>
    </row>
    <row r="22" spans="1:9" s="9" customFormat="1">
      <c r="A22" s="5" t="s">
        <v>22</v>
      </c>
      <c r="B22" s="9" t="s">
        <v>23</v>
      </c>
      <c r="C22" s="37">
        <v>60.41</v>
      </c>
      <c r="D22" s="9">
        <v>2008</v>
      </c>
      <c r="E22" s="37">
        <v>47.24</v>
      </c>
      <c r="F22" s="9">
        <v>2008</v>
      </c>
      <c r="G22" s="37">
        <v>45.35</v>
      </c>
      <c r="H22" s="9">
        <v>2012</v>
      </c>
      <c r="I22" s="9">
        <f t="shared" si="0"/>
        <v>0.75070352590630696</v>
      </c>
    </row>
    <row r="23" spans="1:9" s="9" customFormat="1">
      <c r="A23" s="5" t="s">
        <v>24</v>
      </c>
      <c r="B23" s="9" t="s">
        <v>25</v>
      </c>
      <c r="C23" s="37">
        <v>1.2589999999999999</v>
      </c>
      <c r="D23" s="9">
        <v>2011</v>
      </c>
      <c r="E23" s="37" t="s">
        <v>26</v>
      </c>
      <c r="F23" s="37" t="s">
        <v>26</v>
      </c>
      <c r="G23" s="37" t="s">
        <v>26</v>
      </c>
      <c r="H23" s="37" t="s">
        <v>26</v>
      </c>
      <c r="I23" s="9" t="e">
        <f t="shared" si="0"/>
        <v>#VALUE!</v>
      </c>
    </row>
    <row r="24" spans="1:9" s="9" customFormat="1">
      <c r="A24" s="25" t="s">
        <v>53</v>
      </c>
      <c r="B24" s="9" t="s">
        <v>91</v>
      </c>
      <c r="C24" s="37">
        <v>2.0939999999999999</v>
      </c>
      <c r="D24" s="9">
        <v>2008</v>
      </c>
      <c r="E24" s="37">
        <v>1.8280000000000001</v>
      </c>
      <c r="F24" s="9">
        <v>2007</v>
      </c>
      <c r="G24" s="39">
        <v>2</v>
      </c>
      <c r="H24" s="9">
        <v>2013</v>
      </c>
      <c r="I24" s="9">
        <f t="shared" si="0"/>
        <v>0.95510983763132762</v>
      </c>
    </row>
    <row r="25" spans="1:9" s="9" customFormat="1">
      <c r="A25" s="5" t="s">
        <v>101</v>
      </c>
      <c r="B25" s="9" t="s">
        <v>27</v>
      </c>
      <c r="C25" s="37">
        <v>7.26</v>
      </c>
      <c r="D25" s="9">
        <v>2013</v>
      </c>
      <c r="E25" s="37">
        <v>6.66</v>
      </c>
      <c r="F25" s="9">
        <v>2013</v>
      </c>
      <c r="G25" s="37">
        <v>3.34</v>
      </c>
      <c r="H25" s="9">
        <v>2013</v>
      </c>
      <c r="I25" s="9">
        <f t="shared" si="0"/>
        <v>0.46005509641873277</v>
      </c>
    </row>
    <row r="26" spans="1:9" s="9" customFormat="1">
      <c r="A26" s="5" t="s">
        <v>41</v>
      </c>
      <c r="B26" s="9" t="s">
        <v>40</v>
      </c>
      <c r="C26" s="40">
        <v>6.6130000000000004</v>
      </c>
      <c r="D26" s="40">
        <v>2009</v>
      </c>
      <c r="E26" s="40">
        <v>5.819</v>
      </c>
      <c r="F26" s="40">
        <v>2009</v>
      </c>
      <c r="G26" s="40">
        <v>5.6319999999999997</v>
      </c>
      <c r="H26" s="40">
        <v>2009</v>
      </c>
      <c r="I26" s="9">
        <f t="shared" si="0"/>
        <v>0.85165582942688633</v>
      </c>
    </row>
    <row r="27" spans="1:9" s="9" customFormat="1">
      <c r="A27" s="5" t="s">
        <v>29</v>
      </c>
      <c r="B27" s="9" t="s">
        <v>23</v>
      </c>
      <c r="C27" s="37">
        <v>60.41</v>
      </c>
      <c r="D27" s="9">
        <v>2008</v>
      </c>
      <c r="E27" s="37">
        <v>47.24</v>
      </c>
      <c r="F27" s="9">
        <v>2008</v>
      </c>
      <c r="G27" s="37">
        <v>45.35</v>
      </c>
      <c r="H27" s="9">
        <v>2012</v>
      </c>
      <c r="I27" s="9">
        <f t="shared" si="0"/>
        <v>0.75070352590630696</v>
      </c>
    </row>
    <row r="28" spans="1:9" s="9" customFormat="1">
      <c r="A28" s="5" t="s">
        <v>30</v>
      </c>
      <c r="B28" s="9" t="s">
        <v>31</v>
      </c>
      <c r="C28" s="37">
        <v>4</v>
      </c>
      <c r="D28" s="9">
        <v>2012</v>
      </c>
      <c r="E28" s="37">
        <v>3.77</v>
      </c>
      <c r="F28" s="9">
        <v>2008</v>
      </c>
      <c r="G28" s="37">
        <v>3.77</v>
      </c>
      <c r="H28" s="9">
        <v>2008</v>
      </c>
      <c r="I28" s="9">
        <f t="shared" si="0"/>
        <v>0.9425</v>
      </c>
    </row>
    <row r="29" spans="1:9" s="9" customFormat="1">
      <c r="A29" s="5" t="s">
        <v>32</v>
      </c>
      <c r="B29" s="9" t="s">
        <v>33</v>
      </c>
      <c r="C29" s="37">
        <v>10.3</v>
      </c>
      <c r="D29" s="9">
        <v>2008</v>
      </c>
      <c r="E29" s="37" t="s">
        <v>26</v>
      </c>
      <c r="F29" s="9" t="s">
        <v>26</v>
      </c>
      <c r="G29" s="37">
        <v>3.1</v>
      </c>
      <c r="H29" s="9">
        <v>2008</v>
      </c>
      <c r="I29" s="9">
        <f t="shared" si="0"/>
        <v>0.30097087378640774</v>
      </c>
    </row>
    <row r="30" spans="1:9" s="9" customFormat="1">
      <c r="A30" s="5" t="s">
        <v>32</v>
      </c>
      <c r="B30" s="9" t="s">
        <v>33</v>
      </c>
      <c r="C30" s="37">
        <v>9.73</v>
      </c>
      <c r="D30" s="9">
        <v>2006</v>
      </c>
      <c r="E30" s="37">
        <v>5.39</v>
      </c>
      <c r="F30" s="9">
        <v>2006</v>
      </c>
      <c r="G30" s="37">
        <v>2.5099999999999998</v>
      </c>
      <c r="H30" s="9">
        <v>2006</v>
      </c>
      <c r="I30" s="9">
        <f t="shared" si="0"/>
        <v>0.25796505652620755</v>
      </c>
    </row>
    <row r="31" spans="1:9" s="9" customFormat="1">
      <c r="A31" s="5" t="s">
        <v>34</v>
      </c>
      <c r="B31" s="9" t="s">
        <v>35</v>
      </c>
      <c r="C31" s="37">
        <v>7.8380000000000001</v>
      </c>
      <c r="D31" s="9">
        <v>2011</v>
      </c>
      <c r="E31" s="37" t="s">
        <v>26</v>
      </c>
      <c r="F31" s="37" t="s">
        <v>26</v>
      </c>
      <c r="G31" s="37">
        <v>6.5830000000000002</v>
      </c>
      <c r="H31" s="9">
        <v>2011</v>
      </c>
      <c r="I31" s="9">
        <f t="shared" si="0"/>
        <v>0.83988262311814244</v>
      </c>
    </row>
    <row r="32" spans="1:9">
      <c r="A32" s="12" t="s">
        <v>36</v>
      </c>
      <c r="B32" t="s">
        <v>36</v>
      </c>
      <c r="C32" s="34" t="s">
        <v>26</v>
      </c>
      <c r="D32" s="34" t="s">
        <v>26</v>
      </c>
      <c r="E32" s="34" t="s">
        <v>26</v>
      </c>
      <c r="F32" s="34" t="s">
        <v>26</v>
      </c>
      <c r="G32" s="34" t="s">
        <v>26</v>
      </c>
      <c r="H32" s="34" t="s">
        <v>26</v>
      </c>
      <c r="I32" t="e">
        <f t="shared" si="0"/>
        <v>#VALUE!</v>
      </c>
    </row>
    <row r="33" spans="1:9">
      <c r="A33" s="5" t="s">
        <v>55</v>
      </c>
      <c r="B33" t="s">
        <v>56</v>
      </c>
      <c r="C33" s="35">
        <v>0.5</v>
      </c>
      <c r="D33" s="35">
        <v>2010</v>
      </c>
      <c r="E33" s="35">
        <v>0.45</v>
      </c>
      <c r="F33">
        <v>2007</v>
      </c>
      <c r="G33" s="34">
        <v>0.45</v>
      </c>
      <c r="H33" s="35">
        <v>2007</v>
      </c>
      <c r="I33">
        <f t="shared" si="0"/>
        <v>0.9</v>
      </c>
    </row>
    <row r="34" spans="1:9">
      <c r="A34" s="12" t="s">
        <v>37</v>
      </c>
      <c r="B34" t="s">
        <v>38</v>
      </c>
      <c r="C34" s="34">
        <v>16.93</v>
      </c>
      <c r="D34">
        <v>2011</v>
      </c>
      <c r="E34" s="34">
        <v>12.02</v>
      </c>
      <c r="F34">
        <v>2011</v>
      </c>
      <c r="G34" s="34">
        <v>11.56</v>
      </c>
      <c r="H34">
        <v>2011</v>
      </c>
      <c r="I34">
        <f t="shared" si="0"/>
        <v>0.68281157708210283</v>
      </c>
    </row>
    <row r="35" spans="1:9">
      <c r="A35" s="12" t="s">
        <v>39</v>
      </c>
      <c r="B35" t="s">
        <v>40</v>
      </c>
      <c r="C35" s="34">
        <v>6.6130000000000004</v>
      </c>
      <c r="D35">
        <v>2009</v>
      </c>
      <c r="E35" s="34">
        <v>5.819</v>
      </c>
      <c r="F35">
        <v>2009</v>
      </c>
      <c r="G35" s="34">
        <v>5.6319999999999997</v>
      </c>
      <c r="H35">
        <v>2009</v>
      </c>
      <c r="I35">
        <f t="shared" si="0"/>
        <v>0.85165582942688633</v>
      </c>
    </row>
    <row r="36" spans="1:9">
      <c r="A36" s="36"/>
      <c r="B36" s="9"/>
    </row>
    <row r="37" spans="1:9">
      <c r="A37" s="6" t="s">
        <v>92</v>
      </c>
    </row>
    <row r="38" spans="1:9">
      <c r="A38" s="6" t="s">
        <v>93</v>
      </c>
    </row>
    <row r="39" spans="1:9">
      <c r="A39" s="6" t="s">
        <v>94</v>
      </c>
    </row>
    <row r="40" spans="1:9">
      <c r="A40" s="6" t="s">
        <v>95</v>
      </c>
    </row>
    <row r="41" spans="1:9">
      <c r="A41" s="6" t="s">
        <v>96</v>
      </c>
    </row>
  </sheetData>
  <sortState ref="A2:I35">
    <sortCondition ref="A35"/>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opLeftCell="A24" workbookViewId="0">
      <selection activeCell="G23" sqref="G23"/>
    </sheetView>
  </sheetViews>
  <sheetFormatPr baseColWidth="10" defaultRowHeight="15" x14ac:dyDescent="0"/>
  <cols>
    <col min="1" max="1" width="17.6640625" style="9" customWidth="1"/>
    <col min="2" max="2" width="17.6640625" customWidth="1"/>
    <col min="3" max="3" width="20.5" customWidth="1"/>
    <col min="4" max="4" width="7.33203125" customWidth="1"/>
    <col min="5" max="5" width="15.5" customWidth="1"/>
    <col min="7" max="7" width="21.5" customWidth="1"/>
  </cols>
  <sheetData>
    <row r="1" spans="1:7" ht="60">
      <c r="A1" s="1" t="s">
        <v>0</v>
      </c>
      <c r="B1" s="2" t="s">
        <v>1</v>
      </c>
      <c r="C1" s="14" t="s">
        <v>62</v>
      </c>
      <c r="D1" s="14" t="s">
        <v>61</v>
      </c>
      <c r="E1" s="14" t="s">
        <v>60</v>
      </c>
      <c r="F1" s="14" t="s">
        <v>61</v>
      </c>
      <c r="G1" s="14" t="s">
        <v>63</v>
      </c>
    </row>
    <row r="2" spans="1:7">
      <c r="A2" s="5" t="s">
        <v>3</v>
      </c>
      <c r="B2" t="s">
        <v>4</v>
      </c>
      <c r="C2" s="8">
        <v>1</v>
      </c>
      <c r="D2">
        <v>2016</v>
      </c>
      <c r="E2" s="8">
        <v>1</v>
      </c>
      <c r="F2">
        <v>2015</v>
      </c>
      <c r="G2" s="8">
        <f>C2*E2</f>
        <v>1</v>
      </c>
    </row>
    <row r="3" spans="1:7">
      <c r="A3" s="5" t="s">
        <v>50</v>
      </c>
      <c r="B3" s="10" t="s">
        <v>47</v>
      </c>
    </row>
    <row r="4" spans="1:7">
      <c r="A4" s="5" t="s">
        <v>6</v>
      </c>
      <c r="B4" t="s">
        <v>7</v>
      </c>
    </row>
    <row r="5" spans="1:7">
      <c r="A5" s="5" t="s">
        <v>84</v>
      </c>
      <c r="B5" t="s">
        <v>8</v>
      </c>
    </row>
    <row r="6" spans="1:7">
      <c r="A6" s="5" t="s">
        <v>42</v>
      </c>
      <c r="B6" s="5" t="s">
        <v>43</v>
      </c>
      <c r="C6">
        <v>0.99819999999999998</v>
      </c>
      <c r="D6">
        <v>2013</v>
      </c>
      <c r="E6" s="8">
        <v>1</v>
      </c>
      <c r="F6">
        <v>2013</v>
      </c>
      <c r="G6">
        <f>C6*E6</f>
        <v>0.99819999999999998</v>
      </c>
    </row>
    <row r="7" spans="1:7">
      <c r="A7" s="5" t="s">
        <v>9</v>
      </c>
      <c r="B7" t="s">
        <v>10</v>
      </c>
    </row>
    <row r="8" spans="1:7">
      <c r="A8" s="5" t="s">
        <v>11</v>
      </c>
      <c r="B8" t="s">
        <v>12</v>
      </c>
    </row>
    <row r="9" spans="1:7">
      <c r="A9" s="5" t="s">
        <v>49</v>
      </c>
      <c r="B9" s="10" t="s">
        <v>47</v>
      </c>
      <c r="C9" s="8">
        <v>1</v>
      </c>
      <c r="D9">
        <v>2016</v>
      </c>
      <c r="E9" s="8">
        <v>1</v>
      </c>
      <c r="F9">
        <v>2016</v>
      </c>
      <c r="G9" s="8">
        <f>C9*E9</f>
        <v>1</v>
      </c>
    </row>
    <row r="10" spans="1:7">
      <c r="A10" s="5" t="s">
        <v>57</v>
      </c>
      <c r="B10" s="10" t="s">
        <v>58</v>
      </c>
      <c r="C10">
        <v>0.85</v>
      </c>
      <c r="D10">
        <v>2015</v>
      </c>
      <c r="E10">
        <v>0.52700000000000002</v>
      </c>
      <c r="F10">
        <v>2015</v>
      </c>
      <c r="G10">
        <f>C10*E10</f>
        <v>0.44795000000000001</v>
      </c>
    </row>
    <row r="11" spans="1:7" s="9" customFormat="1">
      <c r="A11" s="5" t="s">
        <v>81</v>
      </c>
      <c r="B11" s="9" t="s">
        <v>13</v>
      </c>
    </row>
    <row r="12" spans="1:7" s="9" customFormat="1">
      <c r="A12" s="5" t="s">
        <v>46</v>
      </c>
      <c r="B12" s="10" t="s">
        <v>47</v>
      </c>
    </row>
    <row r="13" spans="1:7" s="9" customFormat="1">
      <c r="A13" s="5" t="s">
        <v>51</v>
      </c>
      <c r="B13" s="5" t="s">
        <v>52</v>
      </c>
    </row>
    <row r="14" spans="1:7" s="9" customFormat="1">
      <c r="A14" s="5" t="s">
        <v>83</v>
      </c>
      <c r="B14" s="9" t="s">
        <v>7</v>
      </c>
    </row>
    <row r="15" spans="1:7" s="9" customFormat="1">
      <c r="A15" s="5" t="s">
        <v>48</v>
      </c>
      <c r="B15" s="10" t="s">
        <v>47</v>
      </c>
    </row>
    <row r="16" spans="1:7" s="9" customFormat="1">
      <c r="A16" s="5" t="s">
        <v>14</v>
      </c>
      <c r="B16" s="9" t="s">
        <v>15</v>
      </c>
    </row>
    <row r="17" spans="1:7" s="9" customFormat="1">
      <c r="A17" s="5" t="s">
        <v>16</v>
      </c>
      <c r="B17" s="9" t="s">
        <v>17</v>
      </c>
    </row>
    <row r="18" spans="1:7" s="9" customFormat="1">
      <c r="A18" s="5" t="s">
        <v>18</v>
      </c>
      <c r="B18" s="9" t="s">
        <v>19</v>
      </c>
      <c r="C18" s="9">
        <v>0.90200000000000002</v>
      </c>
      <c r="D18" s="9">
        <v>2016</v>
      </c>
      <c r="E18" s="9" t="s">
        <v>26</v>
      </c>
      <c r="F18" s="9" t="s">
        <v>26</v>
      </c>
    </row>
    <row r="19" spans="1:7" s="9" customFormat="1">
      <c r="A19" s="5" t="s">
        <v>44</v>
      </c>
      <c r="B19" s="5" t="s">
        <v>45</v>
      </c>
    </row>
    <row r="20" spans="1:7" s="9" customFormat="1">
      <c r="A20" s="5" t="s">
        <v>20</v>
      </c>
      <c r="B20" s="9" t="s">
        <v>21</v>
      </c>
      <c r="C20" s="24">
        <v>1</v>
      </c>
      <c r="D20" s="9">
        <v>2014</v>
      </c>
      <c r="E20" s="24">
        <v>1</v>
      </c>
      <c r="F20" s="9">
        <v>2014</v>
      </c>
      <c r="G20" s="24">
        <f>C20*E20</f>
        <v>1</v>
      </c>
    </row>
    <row r="21" spans="1:7" s="9" customFormat="1">
      <c r="A21" s="5" t="s">
        <v>22</v>
      </c>
      <c r="B21" s="9" t="s">
        <v>23</v>
      </c>
      <c r="C21" s="24">
        <v>1</v>
      </c>
      <c r="D21" s="9">
        <v>2017</v>
      </c>
      <c r="E21" s="24">
        <v>1</v>
      </c>
      <c r="F21" s="9">
        <v>2018</v>
      </c>
      <c r="G21" s="24">
        <f>C21*E21</f>
        <v>1</v>
      </c>
    </row>
    <row r="22" spans="1:7" s="9" customFormat="1">
      <c r="A22" s="5" t="s">
        <v>24</v>
      </c>
      <c r="B22" s="9" t="s">
        <v>25</v>
      </c>
    </row>
    <row r="23" spans="1:7" s="9" customFormat="1">
      <c r="A23" s="25" t="s">
        <v>53</v>
      </c>
      <c r="B23" s="25" t="s">
        <v>54</v>
      </c>
      <c r="C23" s="24">
        <v>1</v>
      </c>
      <c r="D23" s="9">
        <v>2016</v>
      </c>
      <c r="E23" s="9">
        <v>0.998</v>
      </c>
      <c r="F23" s="9">
        <v>2015</v>
      </c>
      <c r="G23" s="9">
        <f>(C23*E23)</f>
        <v>0.998</v>
      </c>
    </row>
    <row r="24" spans="1:7" s="9" customFormat="1">
      <c r="A24" s="5" t="s">
        <v>82</v>
      </c>
      <c r="B24" s="9" t="s">
        <v>27</v>
      </c>
    </row>
    <row r="25" spans="1:7" s="9" customFormat="1">
      <c r="A25" s="5" t="s">
        <v>41</v>
      </c>
      <c r="B25" s="9" t="s">
        <v>40</v>
      </c>
    </row>
    <row r="26" spans="1:7" s="9" customFormat="1">
      <c r="A26" s="5" t="s">
        <v>29</v>
      </c>
      <c r="B26" s="9" t="s">
        <v>23</v>
      </c>
    </row>
    <row r="27" spans="1:7" s="9" customFormat="1">
      <c r="A27" s="5" t="s">
        <v>30</v>
      </c>
      <c r="B27" s="9" t="s">
        <v>31</v>
      </c>
    </row>
    <row r="28" spans="1:7" s="9" customFormat="1">
      <c r="A28" s="5" t="s">
        <v>32</v>
      </c>
      <c r="B28" s="9" t="s">
        <v>33</v>
      </c>
    </row>
    <row r="29" spans="1:7" s="9" customFormat="1">
      <c r="A29" s="5" t="s">
        <v>34</v>
      </c>
      <c r="B29" s="9" t="s">
        <v>35</v>
      </c>
    </row>
    <row r="30" spans="1:7" s="9" customFormat="1">
      <c r="A30" s="5" t="s">
        <v>36</v>
      </c>
      <c r="B30" s="9" t="s">
        <v>36</v>
      </c>
    </row>
    <row r="31" spans="1:7" s="9" customFormat="1">
      <c r="A31" s="5" t="s">
        <v>55</v>
      </c>
      <c r="B31" s="10" t="s">
        <v>56</v>
      </c>
    </row>
    <row r="32" spans="1:7" s="9" customFormat="1">
      <c r="A32" s="5" t="s">
        <v>37</v>
      </c>
      <c r="B32" s="9" t="s">
        <v>38</v>
      </c>
    </row>
    <row r="33" spans="1:2">
      <c r="A33" s="5" t="s">
        <v>39</v>
      </c>
      <c r="B33" t="s">
        <v>40</v>
      </c>
    </row>
    <row r="36" spans="1:2">
      <c r="A36" s="9" t="s">
        <v>79</v>
      </c>
    </row>
  </sheetData>
  <sortState ref="A2:H33">
    <sortCondition ref="A33"/>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opLeftCell="B1" workbookViewId="0">
      <pane ySplit="1" topLeftCell="A2" activePane="bottomLeft" state="frozen"/>
      <selection pane="bottomLeft" activeCell="C24" sqref="C24"/>
    </sheetView>
  </sheetViews>
  <sheetFormatPr baseColWidth="10" defaultRowHeight="15" x14ac:dyDescent="0"/>
  <cols>
    <col min="1" max="1" width="19.1640625" customWidth="1"/>
    <col min="2" max="2" width="17.33203125" customWidth="1"/>
    <col min="3" max="3" width="14.1640625" customWidth="1"/>
    <col min="4" max="4" width="12" customWidth="1"/>
    <col min="5" max="6" width="13.33203125" customWidth="1"/>
    <col min="7" max="7" width="20.6640625" customWidth="1"/>
  </cols>
  <sheetData>
    <row r="1" spans="1:7" ht="45">
      <c r="A1" s="22" t="s">
        <v>0</v>
      </c>
      <c r="B1" s="22" t="s">
        <v>67</v>
      </c>
      <c r="C1" s="3" t="s">
        <v>68</v>
      </c>
      <c r="D1" s="3" t="s">
        <v>61</v>
      </c>
      <c r="E1" s="3" t="s">
        <v>69</v>
      </c>
      <c r="F1" s="3" t="s">
        <v>61</v>
      </c>
      <c r="G1" s="3" t="s">
        <v>78</v>
      </c>
    </row>
    <row r="2" spans="1:7">
      <c r="A2" s="23" t="s">
        <v>3</v>
      </c>
      <c r="B2" s="23" t="s">
        <v>4</v>
      </c>
      <c r="C2" s="8">
        <v>1</v>
      </c>
      <c r="D2" s="23">
        <v>2012</v>
      </c>
      <c r="E2" s="8">
        <v>1</v>
      </c>
      <c r="F2" s="23">
        <v>2012</v>
      </c>
      <c r="G2" s="8">
        <f>C2*E2</f>
        <v>1</v>
      </c>
    </row>
    <row r="3" spans="1:7">
      <c r="A3" s="23" t="s">
        <v>50</v>
      </c>
      <c r="B3" s="23" t="s">
        <v>47</v>
      </c>
    </row>
    <row r="4" spans="1:7">
      <c r="A4" s="23" t="s">
        <v>6</v>
      </c>
      <c r="B4" s="7" t="s">
        <v>7</v>
      </c>
    </row>
    <row r="5" spans="1:7">
      <c r="A5" s="23" t="s">
        <v>80</v>
      </c>
      <c r="B5" s="7" t="s">
        <v>8</v>
      </c>
    </row>
    <row r="6" spans="1:7" s="9" customFormat="1">
      <c r="A6" s="10" t="s">
        <v>42</v>
      </c>
      <c r="B6" s="10" t="s">
        <v>43</v>
      </c>
      <c r="C6" s="24">
        <v>1</v>
      </c>
      <c r="D6" s="10">
        <v>2012</v>
      </c>
      <c r="E6" s="24">
        <v>1</v>
      </c>
      <c r="F6" s="10">
        <v>2012</v>
      </c>
      <c r="G6" s="24">
        <f>C6*E6</f>
        <v>1</v>
      </c>
    </row>
    <row r="7" spans="1:7">
      <c r="A7" s="23" t="s">
        <v>9</v>
      </c>
      <c r="B7" s="23" t="s">
        <v>10</v>
      </c>
    </row>
    <row r="8" spans="1:7" s="9" customFormat="1">
      <c r="A8" s="10" t="s">
        <v>11</v>
      </c>
      <c r="B8" s="10" t="s">
        <v>12</v>
      </c>
    </row>
    <row r="9" spans="1:7">
      <c r="A9" s="23" t="s">
        <v>49</v>
      </c>
      <c r="B9" s="23" t="s">
        <v>47</v>
      </c>
    </row>
    <row r="10" spans="1:7">
      <c r="A10" s="23" t="s">
        <v>81</v>
      </c>
      <c r="B10" s="23" t="s">
        <v>13</v>
      </c>
    </row>
    <row r="11" spans="1:7">
      <c r="A11" s="23" t="s">
        <v>46</v>
      </c>
      <c r="B11" s="23" t="s">
        <v>47</v>
      </c>
    </row>
    <row r="12" spans="1:7">
      <c r="A12" s="23" t="s">
        <v>51</v>
      </c>
      <c r="B12" s="23" t="s">
        <v>52</v>
      </c>
      <c r="C12" s="8">
        <v>1</v>
      </c>
      <c r="D12" s="23">
        <v>2012</v>
      </c>
      <c r="E12" s="8">
        <v>1</v>
      </c>
      <c r="F12" s="23">
        <v>2012</v>
      </c>
      <c r="G12" s="8">
        <f>C12*E12</f>
        <v>1</v>
      </c>
    </row>
    <row r="13" spans="1:7">
      <c r="A13" s="10" t="s">
        <v>83</v>
      </c>
      <c r="B13" s="10" t="s">
        <v>7</v>
      </c>
      <c r="C13" s="9"/>
      <c r="D13" s="9"/>
      <c r="E13" s="9"/>
      <c r="F13" s="9"/>
      <c r="G13" s="9"/>
    </row>
    <row r="14" spans="1:7">
      <c r="A14" s="23" t="s">
        <v>48</v>
      </c>
      <c r="B14" s="23" t="s">
        <v>47</v>
      </c>
    </row>
    <row r="15" spans="1:7">
      <c r="A15" s="23" t="s">
        <v>14</v>
      </c>
      <c r="B15" s="23" t="s">
        <v>15</v>
      </c>
    </row>
    <row r="16" spans="1:7">
      <c r="A16" s="23" t="s">
        <v>16</v>
      </c>
      <c r="B16" s="23" t="s">
        <v>17</v>
      </c>
    </row>
    <row r="17" spans="1:7">
      <c r="A17" s="23" t="s">
        <v>18</v>
      </c>
      <c r="B17" s="23" t="s">
        <v>19</v>
      </c>
    </row>
    <row r="18" spans="1:7">
      <c r="A18" s="23" t="s">
        <v>44</v>
      </c>
      <c r="B18" s="23" t="s">
        <v>45</v>
      </c>
    </row>
    <row r="19" spans="1:7">
      <c r="A19" s="23" t="s">
        <v>20</v>
      </c>
      <c r="B19" s="23" t="s">
        <v>70</v>
      </c>
    </row>
    <row r="20" spans="1:7">
      <c r="A20" s="23" t="s">
        <v>22</v>
      </c>
      <c r="B20" s="23" t="s">
        <v>47</v>
      </c>
    </row>
    <row r="21" spans="1:7" s="9" customFormat="1">
      <c r="A21" s="23" t="s">
        <v>24</v>
      </c>
      <c r="B21" s="23" t="s">
        <v>71</v>
      </c>
      <c r="C21"/>
      <c r="D21"/>
      <c r="E21"/>
      <c r="F21"/>
      <c r="G21"/>
    </row>
    <row r="22" spans="1:7">
      <c r="A22" s="25" t="s">
        <v>53</v>
      </c>
      <c r="B22" s="25" t="s">
        <v>54</v>
      </c>
      <c r="C22" s="9"/>
      <c r="D22" s="9"/>
      <c r="E22" s="9"/>
      <c r="F22" s="9"/>
      <c r="G22" s="9"/>
    </row>
    <row r="23" spans="1:7">
      <c r="A23" s="23" t="s">
        <v>82</v>
      </c>
      <c r="B23" s="23" t="s">
        <v>27</v>
      </c>
      <c r="C23">
        <v>0.94</v>
      </c>
      <c r="D23" s="23">
        <v>2012</v>
      </c>
      <c r="E23" t="s">
        <v>26</v>
      </c>
      <c r="F23" t="s">
        <v>26</v>
      </c>
    </row>
    <row r="24" spans="1:7" s="9" customFormat="1">
      <c r="A24" s="23" t="s">
        <v>41</v>
      </c>
      <c r="B24" s="23" t="s">
        <v>40</v>
      </c>
      <c r="C24" s="8">
        <v>1</v>
      </c>
      <c r="D24" s="23">
        <v>2012</v>
      </c>
      <c r="E24" s="8">
        <v>1</v>
      </c>
      <c r="F24" s="23">
        <v>2012</v>
      </c>
      <c r="G24" s="8">
        <f>C24*E24</f>
        <v>1</v>
      </c>
    </row>
    <row r="25" spans="1:7" s="9" customFormat="1">
      <c r="A25" s="10" t="s">
        <v>29</v>
      </c>
      <c r="B25" s="10" t="s">
        <v>47</v>
      </c>
      <c r="C25" s="26">
        <v>1</v>
      </c>
      <c r="D25" s="10">
        <v>2012</v>
      </c>
      <c r="E25" s="26">
        <v>1</v>
      </c>
      <c r="F25" s="10">
        <v>2012</v>
      </c>
      <c r="G25" s="24">
        <f>C25*E25</f>
        <v>1</v>
      </c>
    </row>
    <row r="26" spans="1:7" s="9" customFormat="1">
      <c r="A26" s="10" t="s">
        <v>30</v>
      </c>
      <c r="B26" s="10" t="s">
        <v>72</v>
      </c>
      <c r="C26" s="9">
        <v>0.99</v>
      </c>
      <c r="D26" s="10">
        <v>2012</v>
      </c>
      <c r="E26" s="9">
        <v>0.99</v>
      </c>
      <c r="F26" s="10">
        <v>2012</v>
      </c>
      <c r="G26" s="9">
        <f>C26*E26</f>
        <v>0.98009999999999997</v>
      </c>
    </row>
    <row r="27" spans="1:7" s="9" customFormat="1">
      <c r="A27" s="10" t="s">
        <v>32</v>
      </c>
      <c r="B27" s="10" t="s">
        <v>33</v>
      </c>
    </row>
    <row r="28" spans="1:7" s="9" customFormat="1">
      <c r="A28" s="10" t="s">
        <v>34</v>
      </c>
      <c r="B28" s="10" t="s">
        <v>35</v>
      </c>
    </row>
    <row r="29" spans="1:7" s="9" customFormat="1">
      <c r="A29" s="10" t="s">
        <v>36</v>
      </c>
      <c r="B29" s="10" t="s">
        <v>36</v>
      </c>
      <c r="C29" s="24">
        <v>1</v>
      </c>
      <c r="D29" s="10">
        <v>2012</v>
      </c>
      <c r="E29" s="24">
        <v>1</v>
      </c>
      <c r="F29" s="10">
        <v>2012</v>
      </c>
      <c r="G29" s="24">
        <f>C29*E29</f>
        <v>1</v>
      </c>
    </row>
    <row r="30" spans="1:7" s="9" customFormat="1">
      <c r="A30" s="10" t="s">
        <v>37</v>
      </c>
      <c r="B30" s="10" t="s">
        <v>38</v>
      </c>
    </row>
    <row r="31" spans="1:7" s="9" customFormat="1">
      <c r="A31" s="10" t="s">
        <v>39</v>
      </c>
      <c r="B31" s="10" t="s">
        <v>40</v>
      </c>
    </row>
    <row r="32" spans="1:7">
      <c r="A32" s="7"/>
      <c r="B32" s="7"/>
    </row>
    <row r="33" spans="1:2">
      <c r="A33" s="23"/>
      <c r="B33" s="23"/>
    </row>
    <row r="34" spans="1:2">
      <c r="A34" s="7"/>
      <c r="B34" s="7"/>
    </row>
    <row r="35" spans="1:2">
      <c r="A35" s="7"/>
      <c r="B35" s="7"/>
    </row>
    <row r="36" spans="1:2" s="28" customFormat="1">
      <c r="A36" s="27"/>
      <c r="B36" s="27"/>
    </row>
    <row r="37" spans="1:2" s="28" customFormat="1">
      <c r="A37" s="27"/>
      <c r="B37" s="27"/>
    </row>
    <row r="38" spans="1:2" s="28" customFormat="1">
      <c r="A38" s="27"/>
      <c r="B38" s="27"/>
    </row>
    <row r="39" spans="1:2" s="28" customFormat="1">
      <c r="A39" s="28" t="s">
        <v>77</v>
      </c>
    </row>
    <row r="40" spans="1:2" s="28" customFormat="1">
      <c r="A40" s="27" t="s">
        <v>74</v>
      </c>
    </row>
    <row r="41" spans="1:2" s="28" customFormat="1">
      <c r="A41" s="27" t="s">
        <v>75</v>
      </c>
    </row>
    <row r="42" spans="1:2" s="28" customFormat="1">
      <c r="A42" s="27" t="s">
        <v>135</v>
      </c>
    </row>
    <row r="43" spans="1:2" s="28" customFormat="1">
      <c r="A43" s="27" t="s">
        <v>76</v>
      </c>
    </row>
  </sheetData>
  <sortState ref="A2:G31">
    <sortCondition ref="A31"/>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Title Page</vt:lpstr>
      <vt:lpstr>WWT_Scores</vt:lpstr>
      <vt:lpstr>Citations</vt:lpstr>
      <vt:lpstr>FAO_Aquastat</vt:lpstr>
      <vt:lpstr>WWCD</vt:lpstr>
      <vt:lpstr>OECD_CityGovernance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Weinfurter</dc:creator>
  <cp:lastModifiedBy>Amy Weinfurter</cp:lastModifiedBy>
  <dcterms:created xsi:type="dcterms:W3CDTF">2018-11-13T17:12:55Z</dcterms:created>
  <dcterms:modified xsi:type="dcterms:W3CDTF">2018-12-02T19:25:39Z</dcterms:modified>
</cp:coreProperties>
</file>